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  <sheet name="Sheet2" sheetId="2" r:id="rId2"/>
    <sheet name="季度报送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<sst xmlns="http://schemas.openxmlformats.org/spreadsheetml/2006/main" count="151" uniqueCount="57">
  <si>
    <t>海盐县2018年12月新增、变更、注销城乡低保、特困、低边汇总表</t>
  </si>
  <si>
    <t>金额单位：元</t>
  </si>
  <si>
    <t>编
号</t>
  </si>
  <si>
    <t>镇别</t>
  </si>
  <si>
    <t>低  保  户</t>
  </si>
  <si>
    <t>特困人员供养</t>
  </si>
  <si>
    <t>边  缘  户</t>
  </si>
  <si>
    <t>合计</t>
  </si>
  <si>
    <t>小计</t>
  </si>
  <si>
    <t>新增</t>
  </si>
  <si>
    <t>注销</t>
  </si>
  <si>
    <t>变更人数</t>
  </si>
  <si>
    <t>变更金额</t>
  </si>
  <si>
    <t>户</t>
  </si>
  <si>
    <t>人数</t>
  </si>
  <si>
    <t>金额</t>
  </si>
  <si>
    <t>武原街道</t>
  </si>
  <si>
    <t>西塘桥街道</t>
  </si>
  <si>
    <t>望海街道</t>
  </si>
  <si>
    <t>秦山街道</t>
  </si>
  <si>
    <t>沈荡镇</t>
  </si>
  <si>
    <t>百步镇</t>
  </si>
  <si>
    <t>于城镇</t>
  </si>
  <si>
    <t>澉浦镇</t>
  </si>
  <si>
    <t>通元镇</t>
  </si>
  <si>
    <t>合  计</t>
  </si>
  <si>
    <t>2018年低保、低边、特困变动情况汇总表</t>
  </si>
  <si>
    <t>月份</t>
  </si>
  <si>
    <t>低保</t>
  </si>
  <si>
    <t>特困</t>
  </si>
  <si>
    <t>边缘</t>
  </si>
  <si>
    <t xml:space="preserve">在  册
合  计               </t>
  </si>
  <si>
    <t>户数+</t>
  </si>
  <si>
    <t>户数-</t>
  </si>
  <si>
    <t>户数</t>
  </si>
  <si>
    <t>低保金额</t>
  </si>
  <si>
    <t>特困金额</t>
  </si>
  <si>
    <t>总计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</si>
  <si>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</si>
  <si>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</si>
  <si>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</si>
  <si>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</si>
  <si>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</si>
  <si>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</si>
  <si>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</si>
  <si>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</si>
  <si>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</si>
  <si>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</si>
  <si>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</si>
  <si>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</si>
  <si>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2018年“三低”变动情况汇总表</t>
  </si>
  <si>
    <t>在  册                    “三  低”</t>
  </si>
  <si>
    <t>一季度</t>
  </si>
  <si>
    <t>二季度</t>
  </si>
  <si>
    <t>上半年</t>
  </si>
  <si>
    <t>三季度</t>
  </si>
  <si>
    <t>四季度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</si>
</sst>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29">
    <font>
      <sz val="12"/>
      <name val="宋体"/>
      <family val="0"/>
    </font>
    <font>
      <b/>
      <sz val="18"/>
      <name val="宋体"/>
      <family val="0"/>
    </font>
    <font>
      <sz val="10.5"/>
      <name val="Calibri"/>
      <family val="2"/>
    </font>
    <font>
      <b/>
      <sz val="12"/>
      <name val="宋体"/>
      <family val="0"/>
    </font>
    <font>
      <b/>
      <sz val="11"/>
      <color indexed="8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11"/>
      <name val="微软雅黑"/>
      <family val="2"/>
    </font>
    <font>
      <sz val="10.5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20" fillId="10" borderId="1" applyNumberFormat="0" applyAlignment="0" applyProtection="0"/>
    <xf numFmtId="0" fontId="28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left" vertical="center" wrapText="1"/>
    </xf>
    <xf numFmtId="18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242</v>
          </cell>
          <cell r="C6">
            <v>389</v>
          </cell>
          <cell r="D6">
            <v>241037</v>
          </cell>
          <cell r="E6">
            <v>201</v>
          </cell>
          <cell r="F6">
            <v>397</v>
          </cell>
          <cell r="G6">
            <v>199200</v>
          </cell>
          <cell r="H6">
            <v>9</v>
          </cell>
          <cell r="I6">
            <v>9</v>
          </cell>
          <cell r="J6">
            <v>7290</v>
          </cell>
          <cell r="K6">
            <v>6</v>
          </cell>
          <cell r="L6">
            <v>6</v>
          </cell>
          <cell r="M6">
            <v>4860</v>
          </cell>
          <cell r="N6">
            <v>2</v>
          </cell>
          <cell r="O6">
            <v>2</v>
          </cell>
          <cell r="P6">
            <v>1620</v>
          </cell>
          <cell r="Q6">
            <v>9</v>
          </cell>
          <cell r="R6">
            <v>9</v>
          </cell>
          <cell r="S6">
            <v>7290</v>
          </cell>
          <cell r="T6">
            <v>63</v>
          </cell>
          <cell r="U6">
            <v>161</v>
          </cell>
          <cell r="V6">
            <v>85</v>
          </cell>
          <cell r="W6">
            <v>215</v>
          </cell>
        </row>
        <row r="7">
          <cell r="B7">
            <v>87</v>
          </cell>
          <cell r="C7">
            <v>141</v>
          </cell>
          <cell r="D7">
            <v>88338</v>
          </cell>
          <cell r="E7">
            <v>198</v>
          </cell>
          <cell r="F7">
            <v>343</v>
          </cell>
          <cell r="G7">
            <v>172755</v>
          </cell>
          <cell r="H7">
            <v>9</v>
          </cell>
          <cell r="I7">
            <v>9</v>
          </cell>
          <cell r="J7">
            <v>7290</v>
          </cell>
          <cell r="K7">
            <v>17</v>
          </cell>
          <cell r="L7">
            <v>17</v>
          </cell>
          <cell r="M7">
            <v>13770</v>
          </cell>
          <cell r="N7">
            <v>0</v>
          </cell>
          <cell r="O7">
            <v>0</v>
          </cell>
          <cell r="P7">
            <v>0</v>
          </cell>
          <cell r="Q7">
            <v>6</v>
          </cell>
          <cell r="R7">
            <v>6</v>
          </cell>
          <cell r="S7">
            <v>4860</v>
          </cell>
          <cell r="T7">
            <v>33</v>
          </cell>
          <cell r="U7">
            <v>95</v>
          </cell>
          <cell r="V7">
            <v>65</v>
          </cell>
          <cell r="W7">
            <v>189</v>
          </cell>
        </row>
        <row r="8">
          <cell r="B8">
            <v>7</v>
          </cell>
          <cell r="C8">
            <v>18</v>
          </cell>
          <cell r="D8">
            <v>10034</v>
          </cell>
          <cell r="E8">
            <v>183</v>
          </cell>
          <cell r="F8">
            <v>315</v>
          </cell>
          <cell r="G8">
            <v>148205</v>
          </cell>
          <cell r="H8">
            <v>1</v>
          </cell>
          <cell r="I8">
            <v>1</v>
          </cell>
          <cell r="J8">
            <v>810</v>
          </cell>
          <cell r="K8">
            <v>11</v>
          </cell>
          <cell r="L8">
            <v>11</v>
          </cell>
          <cell r="M8">
            <v>8910</v>
          </cell>
          <cell r="N8">
            <v>0</v>
          </cell>
          <cell r="O8">
            <v>0</v>
          </cell>
          <cell r="P8">
            <v>0</v>
          </cell>
          <cell r="Q8">
            <v>7</v>
          </cell>
          <cell r="R8">
            <v>7</v>
          </cell>
          <cell r="S8">
            <v>5670</v>
          </cell>
          <cell r="T8">
            <v>6</v>
          </cell>
          <cell r="U8">
            <v>15</v>
          </cell>
          <cell r="V8">
            <v>89</v>
          </cell>
          <cell r="W8">
            <v>225</v>
          </cell>
        </row>
        <row r="9">
          <cell r="B9">
            <v>2</v>
          </cell>
          <cell r="C9">
            <v>6</v>
          </cell>
          <cell r="D9">
            <v>1874</v>
          </cell>
          <cell r="E9">
            <v>205</v>
          </cell>
          <cell r="F9">
            <v>339</v>
          </cell>
          <cell r="G9">
            <v>143522</v>
          </cell>
          <cell r="H9">
            <v>0</v>
          </cell>
          <cell r="I9">
            <v>0</v>
          </cell>
          <cell r="J9">
            <v>0</v>
          </cell>
          <cell r="K9">
            <v>7</v>
          </cell>
          <cell r="L9">
            <v>7</v>
          </cell>
          <cell r="M9">
            <v>5670</v>
          </cell>
          <cell r="N9">
            <v>0</v>
          </cell>
          <cell r="O9">
            <v>0</v>
          </cell>
          <cell r="P9">
            <v>0</v>
          </cell>
          <cell r="Q9">
            <v>11</v>
          </cell>
          <cell r="R9">
            <v>11</v>
          </cell>
          <cell r="S9">
            <v>8910</v>
          </cell>
          <cell r="T9">
            <v>4</v>
          </cell>
          <cell r="U9">
            <v>8</v>
          </cell>
          <cell r="V9">
            <v>81</v>
          </cell>
          <cell r="W9">
            <v>250</v>
          </cell>
        </row>
        <row r="10">
          <cell r="B10">
            <v>24</v>
          </cell>
          <cell r="C10">
            <v>28</v>
          </cell>
          <cell r="D10">
            <v>17194</v>
          </cell>
          <cell r="E10">
            <v>264</v>
          </cell>
          <cell r="F10">
            <v>411</v>
          </cell>
          <cell r="G10">
            <v>192468</v>
          </cell>
          <cell r="H10">
            <v>2</v>
          </cell>
          <cell r="I10">
            <v>2</v>
          </cell>
          <cell r="J10">
            <v>1620</v>
          </cell>
          <cell r="K10">
            <v>17</v>
          </cell>
          <cell r="L10">
            <v>17</v>
          </cell>
          <cell r="M10">
            <v>13770</v>
          </cell>
          <cell r="N10">
            <v>2</v>
          </cell>
          <cell r="O10">
            <v>2</v>
          </cell>
          <cell r="P10">
            <v>1620</v>
          </cell>
          <cell r="Q10">
            <v>14</v>
          </cell>
          <cell r="R10">
            <v>14</v>
          </cell>
          <cell r="S10">
            <v>11340</v>
          </cell>
          <cell r="T10">
            <v>4</v>
          </cell>
          <cell r="U10">
            <v>7</v>
          </cell>
          <cell r="V10">
            <v>108</v>
          </cell>
          <cell r="W10">
            <v>266</v>
          </cell>
        </row>
        <row r="11">
          <cell r="B11">
            <v>7</v>
          </cell>
          <cell r="C11">
            <v>7</v>
          </cell>
          <cell r="D11">
            <v>4045</v>
          </cell>
          <cell r="E11">
            <v>220</v>
          </cell>
          <cell r="F11">
            <v>419</v>
          </cell>
          <cell r="G11">
            <v>247916.99999999997</v>
          </cell>
          <cell r="H11">
            <v>0</v>
          </cell>
          <cell r="I11">
            <v>0</v>
          </cell>
          <cell r="J11">
            <v>0</v>
          </cell>
          <cell r="K11">
            <v>17</v>
          </cell>
          <cell r="L11">
            <v>17</v>
          </cell>
          <cell r="M11">
            <v>13770</v>
          </cell>
          <cell r="N11">
            <v>0</v>
          </cell>
          <cell r="O11">
            <v>0</v>
          </cell>
          <cell r="P11">
            <v>0</v>
          </cell>
          <cell r="Q11">
            <v>25</v>
          </cell>
          <cell r="R11">
            <v>25</v>
          </cell>
          <cell r="S11">
            <v>20250</v>
          </cell>
          <cell r="T11">
            <v>0</v>
          </cell>
          <cell r="U11">
            <v>0</v>
          </cell>
          <cell r="V11">
            <v>100</v>
          </cell>
          <cell r="W11">
            <v>248</v>
          </cell>
        </row>
        <row r="12">
          <cell r="B12">
            <v>5</v>
          </cell>
          <cell r="C12">
            <v>8</v>
          </cell>
          <cell r="D12">
            <v>3409</v>
          </cell>
          <cell r="E12">
            <v>129</v>
          </cell>
          <cell r="F12">
            <v>239</v>
          </cell>
          <cell r="G12">
            <v>91710.99999999999</v>
          </cell>
          <cell r="H12">
            <v>0</v>
          </cell>
          <cell r="I12">
            <v>0</v>
          </cell>
          <cell r="J12">
            <v>0</v>
          </cell>
          <cell r="K12">
            <v>18</v>
          </cell>
          <cell r="L12">
            <v>18</v>
          </cell>
          <cell r="M12">
            <v>14580</v>
          </cell>
          <cell r="N12">
            <v>0</v>
          </cell>
          <cell r="O12">
            <v>0</v>
          </cell>
          <cell r="P12">
            <v>0</v>
          </cell>
          <cell r="Q12">
            <v>15</v>
          </cell>
          <cell r="R12">
            <v>15</v>
          </cell>
          <cell r="S12">
            <v>12150</v>
          </cell>
          <cell r="T12">
            <v>0</v>
          </cell>
          <cell r="U12">
            <v>0</v>
          </cell>
          <cell r="V12">
            <v>58</v>
          </cell>
          <cell r="W12">
            <v>154</v>
          </cell>
        </row>
        <row r="13">
          <cell r="B13">
            <v>15</v>
          </cell>
          <cell r="C13">
            <v>19</v>
          </cell>
          <cell r="D13">
            <v>10896.999999999998</v>
          </cell>
          <cell r="E13">
            <v>197</v>
          </cell>
          <cell r="F13">
            <v>337</v>
          </cell>
          <cell r="G13">
            <v>196104</v>
          </cell>
          <cell r="H13">
            <v>0</v>
          </cell>
          <cell r="I13">
            <v>0</v>
          </cell>
          <cell r="J13">
            <v>0</v>
          </cell>
          <cell r="K13">
            <v>25</v>
          </cell>
          <cell r="L13">
            <v>25</v>
          </cell>
          <cell r="M13">
            <v>20250</v>
          </cell>
          <cell r="N13">
            <v>1</v>
          </cell>
          <cell r="O13">
            <v>1</v>
          </cell>
          <cell r="P13">
            <v>810</v>
          </cell>
          <cell r="Q13">
            <v>14</v>
          </cell>
          <cell r="R13">
            <v>14</v>
          </cell>
          <cell r="S13">
            <v>11340</v>
          </cell>
          <cell r="T13">
            <v>2</v>
          </cell>
          <cell r="U13">
            <v>5</v>
          </cell>
          <cell r="V13">
            <v>89</v>
          </cell>
          <cell r="W13">
            <v>220</v>
          </cell>
        </row>
        <row r="14">
          <cell r="B14">
            <v>9</v>
          </cell>
          <cell r="C14">
            <v>15</v>
          </cell>
          <cell r="D14">
            <v>7776.999999999999</v>
          </cell>
          <cell r="E14">
            <v>232</v>
          </cell>
          <cell r="F14">
            <v>495</v>
          </cell>
          <cell r="G14">
            <v>203536</v>
          </cell>
          <cell r="H14">
            <v>0</v>
          </cell>
          <cell r="I14">
            <v>0</v>
          </cell>
          <cell r="J14">
            <v>0</v>
          </cell>
          <cell r="K14">
            <v>38</v>
          </cell>
          <cell r="L14">
            <v>38</v>
          </cell>
          <cell r="M14">
            <v>30780</v>
          </cell>
          <cell r="N14">
            <v>1</v>
          </cell>
          <cell r="O14">
            <v>1</v>
          </cell>
          <cell r="P14">
            <v>810</v>
          </cell>
          <cell r="Q14">
            <v>31</v>
          </cell>
          <cell r="R14">
            <v>31</v>
          </cell>
          <cell r="S14">
            <v>25110</v>
          </cell>
          <cell r="T14">
            <v>0</v>
          </cell>
          <cell r="U14">
            <v>0</v>
          </cell>
          <cell r="V14">
            <v>102</v>
          </cell>
          <cell r="W14">
            <v>317</v>
          </cell>
        </row>
      </sheetData>
      <sheetData sheetId="1">
        <row r="7">
          <cell r="B7">
            <v>17</v>
          </cell>
          <cell r="C7">
            <v>34</v>
          </cell>
          <cell r="D7">
            <v>18556</v>
          </cell>
          <cell r="I7">
            <v>0</v>
          </cell>
          <cell r="J7">
            <v>-2863</v>
          </cell>
          <cell r="K7">
            <v>23</v>
          </cell>
          <cell r="L7">
            <v>75</v>
          </cell>
          <cell r="M7">
            <v>27488</v>
          </cell>
          <cell r="N7">
            <v>1</v>
          </cell>
          <cell r="O7">
            <v>1</v>
          </cell>
          <cell r="P7">
            <v>582</v>
          </cell>
          <cell r="R7">
            <v>-2</v>
          </cell>
          <cell r="S7">
            <v>-3539</v>
          </cell>
          <cell r="AR7">
            <v>4</v>
          </cell>
          <cell r="AS7">
            <v>10</v>
          </cell>
          <cell r="AT7">
            <v>2</v>
          </cell>
          <cell r="AU7">
            <v>4</v>
          </cell>
          <cell r="AZ7">
            <v>3</v>
          </cell>
          <cell r="BA7">
            <v>9</v>
          </cell>
        </row>
        <row r="8">
          <cell r="B8">
            <v>5</v>
          </cell>
          <cell r="C8">
            <v>18</v>
          </cell>
          <cell r="D8">
            <v>11930</v>
          </cell>
          <cell r="I8">
            <v>0</v>
          </cell>
          <cell r="J8">
            <v>0</v>
          </cell>
          <cell r="K8">
            <v>11</v>
          </cell>
          <cell r="L8">
            <v>32</v>
          </cell>
          <cell r="M8">
            <v>12883</v>
          </cell>
          <cell r="R8">
            <v>0</v>
          </cell>
          <cell r="S8">
            <v>435</v>
          </cell>
          <cell r="AR8">
            <v>1</v>
          </cell>
          <cell r="AS8">
            <v>4</v>
          </cell>
          <cell r="AX8">
            <v>1</v>
          </cell>
          <cell r="AY8">
            <v>3</v>
          </cell>
          <cell r="AZ8">
            <v>4</v>
          </cell>
          <cell r="BA8">
            <v>13</v>
          </cell>
        </row>
        <row r="9">
          <cell r="E9">
            <v>1</v>
          </cell>
          <cell r="F9">
            <v>1</v>
          </cell>
          <cell r="G9">
            <v>810</v>
          </cell>
          <cell r="K9">
            <v>8</v>
          </cell>
          <cell r="L9">
            <v>20</v>
          </cell>
          <cell r="M9">
            <v>5638</v>
          </cell>
          <cell r="N9">
            <v>1</v>
          </cell>
          <cell r="O9">
            <v>1</v>
          </cell>
          <cell r="P9">
            <v>572</v>
          </cell>
          <cell r="AO9">
            <v>2</v>
          </cell>
          <cell r="AP9">
            <v>2</v>
          </cell>
          <cell r="AQ9">
            <v>1620</v>
          </cell>
          <cell r="AZ9">
            <v>4</v>
          </cell>
          <cell r="BA9">
            <v>5</v>
          </cell>
          <cell r="BC9">
            <v>-1</v>
          </cell>
        </row>
        <row r="10">
          <cell r="K10">
            <v>12</v>
          </cell>
          <cell r="L10">
            <v>19</v>
          </cell>
          <cell r="M10">
            <v>12068</v>
          </cell>
          <cell r="R10">
            <v>-1</v>
          </cell>
          <cell r="S10">
            <v>-440</v>
          </cell>
          <cell r="AO10">
            <v>1</v>
          </cell>
          <cell r="AP10">
            <v>1</v>
          </cell>
          <cell r="AQ10">
            <v>810</v>
          </cell>
          <cell r="AX10">
            <v>3</v>
          </cell>
          <cell r="AY10">
            <v>8</v>
          </cell>
          <cell r="BC10">
            <v>0</v>
          </cell>
        </row>
        <row r="11">
          <cell r="K11">
            <v>4</v>
          </cell>
          <cell r="L11">
            <v>8</v>
          </cell>
          <cell r="M11">
            <v>4177</v>
          </cell>
          <cell r="N11">
            <v>1</v>
          </cell>
          <cell r="O11">
            <v>1</v>
          </cell>
          <cell r="P11">
            <v>520</v>
          </cell>
          <cell r="R11">
            <v>1</v>
          </cell>
          <cell r="S11">
            <v>-2036</v>
          </cell>
          <cell r="AO11">
            <v>1</v>
          </cell>
          <cell r="AP11">
            <v>1</v>
          </cell>
          <cell r="AQ11">
            <v>810</v>
          </cell>
          <cell r="AX11">
            <v>1</v>
          </cell>
          <cell r="AY11">
            <v>2</v>
          </cell>
          <cell r="AZ11">
            <v>1</v>
          </cell>
          <cell r="BA11">
            <v>5</v>
          </cell>
        </row>
        <row r="12">
          <cell r="B12">
            <v>1</v>
          </cell>
          <cell r="C12">
            <v>1</v>
          </cell>
          <cell r="D12">
            <v>210</v>
          </cell>
          <cell r="K12">
            <v>15</v>
          </cell>
          <cell r="L12">
            <v>29</v>
          </cell>
          <cell r="M12">
            <v>17613</v>
          </cell>
          <cell r="N12">
            <v>1</v>
          </cell>
          <cell r="O12">
            <v>1</v>
          </cell>
          <cell r="P12">
            <v>765</v>
          </cell>
          <cell r="R12">
            <v>5</v>
          </cell>
          <cell r="S12">
            <v>-2332</v>
          </cell>
          <cell r="AL12">
            <v>1</v>
          </cell>
          <cell r="AM12">
            <v>1</v>
          </cell>
          <cell r="AN12">
            <v>810</v>
          </cell>
          <cell r="AX12">
            <v>2</v>
          </cell>
          <cell r="AY12">
            <v>3</v>
          </cell>
          <cell r="AZ12">
            <v>1</v>
          </cell>
          <cell r="BA12">
            <v>3</v>
          </cell>
        </row>
        <row r="13">
          <cell r="K13">
            <v>6</v>
          </cell>
          <cell r="L13">
            <v>13</v>
          </cell>
          <cell r="M13">
            <v>5860</v>
          </cell>
          <cell r="N13">
            <v>2</v>
          </cell>
          <cell r="O13">
            <v>2</v>
          </cell>
          <cell r="P13">
            <v>874</v>
          </cell>
          <cell r="R13">
            <v>0</v>
          </cell>
          <cell r="S13">
            <v>-657</v>
          </cell>
        </row>
        <row r="14">
          <cell r="K14">
            <v>12</v>
          </cell>
          <cell r="L14">
            <v>31</v>
          </cell>
          <cell r="M14">
            <v>12356</v>
          </cell>
          <cell r="N14">
            <v>3</v>
          </cell>
          <cell r="O14">
            <v>3</v>
          </cell>
          <cell r="P14">
            <v>2346</v>
          </cell>
          <cell r="R14">
            <v>-1</v>
          </cell>
          <cell r="S14">
            <v>1709</v>
          </cell>
          <cell r="AX14">
            <v>1</v>
          </cell>
          <cell r="AY14">
            <v>4</v>
          </cell>
          <cell r="AZ14">
            <v>1</v>
          </cell>
          <cell r="BA14">
            <v>2</v>
          </cell>
        </row>
        <row r="15">
          <cell r="B15">
            <v>1</v>
          </cell>
          <cell r="C15">
            <v>3</v>
          </cell>
          <cell r="D15">
            <v>2430</v>
          </cell>
          <cell r="K15">
            <v>15</v>
          </cell>
          <cell r="L15">
            <v>30</v>
          </cell>
          <cell r="M15">
            <v>9900</v>
          </cell>
          <cell r="N15">
            <v>1</v>
          </cell>
          <cell r="O15">
            <v>5</v>
          </cell>
          <cell r="P15">
            <v>300</v>
          </cell>
          <cell r="R15">
            <v>2</v>
          </cell>
          <cell r="S15">
            <v>-2805</v>
          </cell>
          <cell r="AX15">
            <v>9</v>
          </cell>
          <cell r="AY15">
            <v>30</v>
          </cell>
          <cell r="AZ15">
            <v>7</v>
          </cell>
          <cell r="BA15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workbookViewId="0" topLeftCell="A1">
      <selection activeCell="AH9" sqref="AH9"/>
    </sheetView>
  </sheetViews>
  <sheetFormatPr defaultColWidth="9.00390625" defaultRowHeight="14.25"/>
  <cols>
    <col min="1" max="1" width="2.25390625" style="0" customWidth="1"/>
    <col min="2" max="2" width="8.75390625" style="0" customWidth="1"/>
    <col min="3" max="4" width="4.875" style="0" customWidth="1"/>
    <col min="5" max="5" width="7.50390625" style="0" customWidth="1"/>
    <col min="6" max="6" width="3.125" style="0" customWidth="1"/>
    <col min="7" max="7" width="4.625" style="0" customWidth="1"/>
    <col min="8" max="8" width="6.625" style="0" customWidth="1"/>
    <col min="9" max="9" width="3.125" style="0" customWidth="1"/>
    <col min="10" max="10" width="4.625" style="0" customWidth="1"/>
    <col min="11" max="11" width="6.625" style="0" customWidth="1"/>
    <col min="12" max="12" width="3.875" style="0" customWidth="1"/>
    <col min="13" max="13" width="7.125" style="0" customWidth="1"/>
    <col min="14" max="14" width="4.00390625" style="0" customWidth="1"/>
    <col min="15" max="15" width="4.625" style="0" customWidth="1"/>
    <col min="16" max="16" width="6.625" style="0" customWidth="1"/>
    <col min="17" max="17" width="3.00390625" style="0" customWidth="1"/>
    <col min="18" max="18" width="4.625" style="0" customWidth="1"/>
    <col min="19" max="19" width="5.75390625" style="0" customWidth="1"/>
    <col min="20" max="20" width="3.00390625" style="0" customWidth="1"/>
    <col min="21" max="21" width="4.625" style="0" customWidth="1"/>
    <col min="22" max="22" width="4.875" style="0" customWidth="1"/>
    <col min="23" max="23" width="4.00390625" style="0" customWidth="1"/>
    <col min="24" max="24" width="4.875" style="0" customWidth="1"/>
    <col min="25" max="25" width="3.00390625" style="0" customWidth="1"/>
    <col min="26" max="26" width="4.625" style="0" customWidth="1"/>
    <col min="27" max="27" width="3.125" style="0" customWidth="1"/>
    <col min="28" max="28" width="4.625" style="0" customWidth="1"/>
    <col min="29" max="29" width="3.875" style="0" customWidth="1"/>
    <col min="30" max="31" width="4.875" style="0" customWidth="1"/>
    <col min="32" max="32" width="7.50390625" style="0" customWidth="1"/>
  </cols>
  <sheetData>
    <row r="1" spans="1:32" ht="56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s="38" customFormat="1" ht="15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2" ht="22.5" customHeight="1">
      <c r="A3" s="40" t="s">
        <v>2</v>
      </c>
      <c r="B3" s="41" t="s">
        <v>3</v>
      </c>
      <c r="C3" s="42" t="s">
        <v>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 t="s">
        <v>5</v>
      </c>
      <c r="O3" s="42"/>
      <c r="P3" s="42"/>
      <c r="Q3" s="42"/>
      <c r="R3" s="42"/>
      <c r="S3" s="42"/>
      <c r="T3" s="42"/>
      <c r="U3" s="42"/>
      <c r="V3" s="42"/>
      <c r="W3" s="41" t="s">
        <v>6</v>
      </c>
      <c r="X3" s="41"/>
      <c r="Y3" s="41"/>
      <c r="Z3" s="41"/>
      <c r="AA3" s="41"/>
      <c r="AB3" s="41"/>
      <c r="AC3" s="41"/>
      <c r="AD3" s="47" t="s">
        <v>7</v>
      </c>
      <c r="AE3" s="47"/>
      <c r="AF3" s="47"/>
    </row>
    <row r="4" spans="1:32" ht="22.5" customHeight="1">
      <c r="A4" s="40"/>
      <c r="B4" s="41"/>
      <c r="C4" s="41" t="s">
        <v>8</v>
      </c>
      <c r="D4" s="41"/>
      <c r="E4" s="41"/>
      <c r="F4" s="41" t="s">
        <v>9</v>
      </c>
      <c r="G4" s="41"/>
      <c r="H4" s="41"/>
      <c r="I4" s="41" t="s">
        <v>10</v>
      </c>
      <c r="J4" s="41"/>
      <c r="K4" s="41"/>
      <c r="L4" s="40" t="s">
        <v>11</v>
      </c>
      <c r="M4" s="40" t="s">
        <v>12</v>
      </c>
      <c r="N4" s="41" t="s">
        <v>8</v>
      </c>
      <c r="O4" s="41"/>
      <c r="P4" s="41"/>
      <c r="Q4" s="41" t="s">
        <v>9</v>
      </c>
      <c r="R4" s="41"/>
      <c r="S4" s="41"/>
      <c r="T4" s="41" t="s">
        <v>10</v>
      </c>
      <c r="U4" s="41"/>
      <c r="V4" s="41"/>
      <c r="W4" s="41" t="s">
        <v>8</v>
      </c>
      <c r="X4" s="41"/>
      <c r="Y4" s="41" t="s">
        <v>9</v>
      </c>
      <c r="Z4" s="41"/>
      <c r="AA4" s="41" t="s">
        <v>10</v>
      </c>
      <c r="AB4" s="41"/>
      <c r="AC4" s="40" t="s">
        <v>11</v>
      </c>
      <c r="AD4" s="47"/>
      <c r="AE4" s="47"/>
      <c r="AF4" s="47"/>
    </row>
    <row r="5" spans="1:32" ht="22.5" customHeight="1">
      <c r="A5" s="41"/>
      <c r="B5" s="41"/>
      <c r="C5" s="41" t="s">
        <v>13</v>
      </c>
      <c r="D5" s="41" t="s">
        <v>14</v>
      </c>
      <c r="E5" s="41" t="s">
        <v>15</v>
      </c>
      <c r="F5" s="41" t="s">
        <v>13</v>
      </c>
      <c r="G5" s="41" t="s">
        <v>14</v>
      </c>
      <c r="H5" s="41" t="s">
        <v>15</v>
      </c>
      <c r="I5" s="41" t="s">
        <v>13</v>
      </c>
      <c r="J5" s="41" t="s">
        <v>14</v>
      </c>
      <c r="K5" s="41" t="s">
        <v>15</v>
      </c>
      <c r="L5" s="40"/>
      <c r="M5" s="40"/>
      <c r="N5" s="41" t="s">
        <v>13</v>
      </c>
      <c r="O5" s="41" t="s">
        <v>14</v>
      </c>
      <c r="P5" s="41" t="s">
        <v>15</v>
      </c>
      <c r="Q5" s="41" t="s">
        <v>13</v>
      </c>
      <c r="R5" s="41" t="s">
        <v>14</v>
      </c>
      <c r="S5" s="41" t="s">
        <v>15</v>
      </c>
      <c r="T5" s="41" t="s">
        <v>13</v>
      </c>
      <c r="U5" s="41" t="s">
        <v>14</v>
      </c>
      <c r="V5" s="41" t="s">
        <v>15</v>
      </c>
      <c r="W5" s="41" t="s">
        <v>13</v>
      </c>
      <c r="X5" s="41" t="s">
        <v>14</v>
      </c>
      <c r="Y5" s="41" t="s">
        <v>13</v>
      </c>
      <c r="Z5" s="41" t="s">
        <v>14</v>
      </c>
      <c r="AA5" s="41" t="s">
        <v>13</v>
      </c>
      <c r="AB5" s="41" t="s">
        <v>14</v>
      </c>
      <c r="AC5" s="40"/>
      <c r="AD5" s="41" t="s">
        <v>13</v>
      </c>
      <c r="AE5" s="41" t="s">
        <v>14</v>
      </c>
      <c r="AF5" s="41" t="s">
        <v>15</v>
      </c>
    </row>
    <row r="6" spans="1:36" ht="28.5" customHeight="1">
      <c r="A6" s="41">
        <v>1</v>
      </c>
      <c r="B6" s="43" t="s">
        <v>16</v>
      </c>
      <c r="C6" s="41">
        <f>'[1]Sheet1'!$B6+'[1]Sheet1'!$E6+'[1]Sheet1'!$H6+'[1]Sheet1'!$K6</f>
        <v>458</v>
      </c>
      <c r="D6" s="41">
        <f>'[1]Sheet1'!$C6+'[1]Sheet1'!$F6+'[1]Sheet1'!$I6+'[1]Sheet1'!$L6</f>
        <v>801</v>
      </c>
      <c r="E6" s="41">
        <f>'[1]Sheet1'!$D6+'[1]Sheet1'!$G6+'[1]Sheet1'!$J6+'[1]Sheet1'!$M6</f>
        <v>452387</v>
      </c>
      <c r="F6" s="41">
        <f>'[1]Sheet2'!$B7+'[1]Sheet2'!$K7</f>
        <v>40</v>
      </c>
      <c r="G6" s="41">
        <f>'[1]Sheet2'!$C7+'[1]Sheet2'!$L7</f>
        <v>109</v>
      </c>
      <c r="H6" s="41">
        <f>'[1]Sheet2'!$D7+'[1]Sheet2'!$M7</f>
        <v>46044</v>
      </c>
      <c r="I6" s="41">
        <f>'[1]Sheet2'!$E7+'[1]Sheet2'!$N7</f>
        <v>1</v>
      </c>
      <c r="J6" s="41">
        <f>'[1]Sheet2'!$F7+'[1]Sheet2'!$O7</f>
        <v>1</v>
      </c>
      <c r="K6" s="44">
        <f>'[1]Sheet2'!$G7+'[1]Sheet2'!$P7</f>
        <v>582</v>
      </c>
      <c r="L6" s="41">
        <f>'[1]Sheet2'!$I7+'[1]Sheet2'!$R7</f>
        <v>-2</v>
      </c>
      <c r="M6" s="44">
        <f>'[1]Sheet2'!$J7+'[1]Sheet2'!$S7</f>
        <v>-6402</v>
      </c>
      <c r="N6" s="41">
        <f>'[1]Sheet1'!$N6+'[1]Sheet1'!$Q6</f>
        <v>11</v>
      </c>
      <c r="O6" s="41">
        <f>'[1]Sheet1'!$O6+'[1]Sheet1'!$R6</f>
        <v>11</v>
      </c>
      <c r="P6" s="41">
        <f>'[1]Sheet1'!$P6+'[1]Sheet1'!$S6</f>
        <v>8910</v>
      </c>
      <c r="Q6" s="41">
        <f>'[1]Sheet2'!$AF7+'[1]Sheet2'!$AL7</f>
        <v>0</v>
      </c>
      <c r="R6" s="41">
        <f>'[1]Sheet2'!$AG7+'[1]Sheet2'!$AM7</f>
        <v>0</v>
      </c>
      <c r="S6" s="44">
        <f>'[1]Sheet2'!$AH7+'[1]Sheet2'!$AN7</f>
        <v>0</v>
      </c>
      <c r="T6" s="41">
        <f>'[1]Sheet2'!$AI7+'[1]Sheet2'!$AO7</f>
        <v>0</v>
      </c>
      <c r="U6" s="41">
        <f>'[1]Sheet2'!$AJ7+'[1]Sheet2'!$AP7</f>
        <v>0</v>
      </c>
      <c r="V6" s="44">
        <f>'[1]Sheet2'!$AK7+'[1]Sheet2'!$AQ7</f>
        <v>0</v>
      </c>
      <c r="W6" s="41">
        <f>'[1]Sheet1'!$T6+'[1]Sheet1'!$V6</f>
        <v>148</v>
      </c>
      <c r="X6" s="41">
        <f>'[1]Sheet1'!$U6+'[1]Sheet1'!$W6</f>
        <v>376</v>
      </c>
      <c r="Y6" s="41">
        <f>'[1]Sheet2'!$AR7+'[1]Sheet2'!$AX7</f>
        <v>4</v>
      </c>
      <c r="Z6" s="41">
        <f>'[1]Sheet2'!$AS7+'[1]Sheet2'!$AY7</f>
        <v>10</v>
      </c>
      <c r="AA6" s="41">
        <f>'[1]Sheet2'!AT7+'[1]Sheet2'!AZ7</f>
        <v>5</v>
      </c>
      <c r="AB6" s="41">
        <f>'[1]Sheet2'!$AU7+'[1]Sheet2'!$BA7</f>
        <v>13</v>
      </c>
      <c r="AC6" s="48">
        <f>'[1]Sheet2'!$AW7+'[1]Sheet2'!$BC7</f>
        <v>0</v>
      </c>
      <c r="AD6" s="41">
        <f>C6+N6+W6</f>
        <v>617</v>
      </c>
      <c r="AE6" s="41">
        <f>D6+N6+X6</f>
        <v>1188</v>
      </c>
      <c r="AF6" s="41">
        <f>E6+P6</f>
        <v>461297</v>
      </c>
      <c r="AG6" s="38"/>
      <c r="AH6" s="38"/>
      <c r="AI6" s="38"/>
      <c r="AJ6" s="38"/>
    </row>
    <row r="7" spans="1:36" ht="28.5" customHeight="1">
      <c r="A7" s="41">
        <v>2</v>
      </c>
      <c r="B7" s="43" t="s">
        <v>17</v>
      </c>
      <c r="C7" s="41">
        <f>'[1]Sheet1'!$B7+'[1]Sheet1'!$E7+'[1]Sheet1'!$H7+'[1]Sheet1'!$K7</f>
        <v>311</v>
      </c>
      <c r="D7" s="41">
        <f>'[1]Sheet1'!$C7+'[1]Sheet1'!$F7+'[1]Sheet1'!$I7+'[1]Sheet1'!$L7</f>
        <v>510</v>
      </c>
      <c r="E7" s="41">
        <f>'[1]Sheet1'!$D7+'[1]Sheet1'!$G7+'[1]Sheet1'!$J7+'[1]Sheet1'!$M7</f>
        <v>282153</v>
      </c>
      <c r="F7" s="41">
        <f>'[1]Sheet2'!$B8+'[1]Sheet2'!$K8</f>
        <v>16</v>
      </c>
      <c r="G7" s="41">
        <f>'[1]Sheet2'!$C8+'[1]Sheet2'!$L8</f>
        <v>50</v>
      </c>
      <c r="H7" s="41">
        <f>'[1]Sheet2'!$D8+'[1]Sheet2'!$M8</f>
        <v>24813</v>
      </c>
      <c r="I7" s="41">
        <f>'[1]Sheet2'!$E8+'[1]Sheet2'!$N8</f>
        <v>0</v>
      </c>
      <c r="J7" s="41">
        <f>'[1]Sheet2'!$F8+'[1]Sheet2'!$O8</f>
        <v>0</v>
      </c>
      <c r="K7" s="44">
        <f>'[1]Sheet2'!$G8+'[1]Sheet2'!$P8</f>
        <v>0</v>
      </c>
      <c r="L7" s="41">
        <f>'[1]Sheet2'!$I8+'[1]Sheet2'!$R8</f>
        <v>0</v>
      </c>
      <c r="M7" s="44">
        <f>'[1]Sheet2'!$J8+'[1]Sheet2'!$S8</f>
        <v>435</v>
      </c>
      <c r="N7" s="41">
        <f>'[1]Sheet1'!$N7+'[1]Sheet1'!$Q7</f>
        <v>6</v>
      </c>
      <c r="O7" s="41">
        <f>'[1]Sheet1'!$O7+'[1]Sheet1'!$R7</f>
        <v>6</v>
      </c>
      <c r="P7" s="41">
        <f>'[1]Sheet1'!$P7+'[1]Sheet1'!$S7</f>
        <v>4860</v>
      </c>
      <c r="Q7" s="41">
        <f>'[1]Sheet2'!$AF8+'[1]Sheet2'!$AL8</f>
        <v>0</v>
      </c>
      <c r="R7" s="41">
        <f>'[1]Sheet2'!$AG8+'[1]Sheet2'!$AM8</f>
        <v>0</v>
      </c>
      <c r="S7" s="44">
        <f>'[1]Sheet2'!$AH8+'[1]Sheet2'!$AN8</f>
        <v>0</v>
      </c>
      <c r="T7" s="41">
        <f>'[1]Sheet2'!$AI8+'[1]Sheet2'!$AO8</f>
        <v>0</v>
      </c>
      <c r="U7" s="41">
        <f>'[1]Sheet2'!$AJ8+'[1]Sheet2'!$AP8</f>
        <v>0</v>
      </c>
      <c r="V7" s="44">
        <f>'[1]Sheet2'!$AK8+'[1]Sheet2'!$AQ8</f>
        <v>0</v>
      </c>
      <c r="W7" s="41">
        <f>'[1]Sheet1'!$T7+'[1]Sheet1'!$V7</f>
        <v>98</v>
      </c>
      <c r="X7" s="41">
        <f>'[1]Sheet1'!$U7+'[1]Sheet1'!$W7</f>
        <v>284</v>
      </c>
      <c r="Y7" s="41">
        <f>'[1]Sheet2'!$AR8+'[1]Sheet2'!$AX8</f>
        <v>2</v>
      </c>
      <c r="Z7" s="41">
        <f>'[1]Sheet2'!$AS8+'[1]Sheet2'!$AY8</f>
        <v>7</v>
      </c>
      <c r="AA7" s="41">
        <f>'[1]Sheet2'!$AT8+'[1]Sheet2'!$AZ8</f>
        <v>4</v>
      </c>
      <c r="AB7" s="41">
        <f>'[1]Sheet2'!$AU8+'[1]Sheet2'!$BA8</f>
        <v>13</v>
      </c>
      <c r="AC7" s="48">
        <f>'[1]Sheet2'!$AW8+'[1]Sheet2'!$BC8</f>
        <v>0</v>
      </c>
      <c r="AD7" s="41">
        <f aca="true" t="shared" si="0" ref="AD7:AD14">C7+N7+W7</f>
        <v>415</v>
      </c>
      <c r="AE7" s="41">
        <f aca="true" t="shared" si="1" ref="AE7:AE14">D7+N7+X7</f>
        <v>800</v>
      </c>
      <c r="AF7" s="41">
        <f aca="true" t="shared" si="2" ref="AF7:AF14">E7+P7</f>
        <v>287013</v>
      </c>
      <c r="AG7" s="38"/>
      <c r="AH7" s="38"/>
      <c r="AI7" s="38"/>
      <c r="AJ7" s="38"/>
    </row>
    <row r="8" spans="1:36" ht="28.5" customHeight="1">
      <c r="A8" s="41">
        <v>3</v>
      </c>
      <c r="B8" s="43" t="s">
        <v>18</v>
      </c>
      <c r="C8" s="41">
        <f>'[1]Sheet1'!$B8+'[1]Sheet1'!$E8+'[1]Sheet1'!$H8+'[1]Sheet1'!$K8</f>
        <v>202</v>
      </c>
      <c r="D8" s="41">
        <f>'[1]Sheet1'!$C8+'[1]Sheet1'!$F8+'[1]Sheet1'!$I8+'[1]Sheet1'!$L8</f>
        <v>345</v>
      </c>
      <c r="E8" s="41">
        <f>'[1]Sheet1'!$D8+'[1]Sheet1'!$G8+'[1]Sheet1'!$J8+'[1]Sheet1'!$M8</f>
        <v>167959</v>
      </c>
      <c r="F8" s="41">
        <f>'[1]Sheet2'!$B9+'[1]Sheet2'!$K9</f>
        <v>8</v>
      </c>
      <c r="G8" s="41">
        <f>'[1]Sheet2'!$C9+'[1]Sheet2'!$L9</f>
        <v>20</v>
      </c>
      <c r="H8" s="41">
        <f>'[1]Sheet2'!$D9+'[1]Sheet2'!$M9</f>
        <v>5638</v>
      </c>
      <c r="I8" s="41">
        <f>'[1]Sheet2'!$E9+'[1]Sheet2'!$N9</f>
        <v>2</v>
      </c>
      <c r="J8" s="41">
        <f>'[1]Sheet2'!$F9+'[1]Sheet2'!$O9</f>
        <v>2</v>
      </c>
      <c r="K8" s="44">
        <f>'[1]Sheet2'!$G9+'[1]Sheet2'!$P9</f>
        <v>1382</v>
      </c>
      <c r="L8" s="41">
        <f>'[1]Sheet2'!$I9+'[1]Sheet2'!$R9</f>
        <v>0</v>
      </c>
      <c r="M8" s="44">
        <f>'[1]Sheet2'!$J9+'[1]Sheet2'!$S9</f>
        <v>0</v>
      </c>
      <c r="N8" s="41">
        <f>'[1]Sheet1'!$N8+'[1]Sheet1'!$Q8</f>
        <v>7</v>
      </c>
      <c r="O8" s="41">
        <f>'[1]Sheet1'!$O8+'[1]Sheet1'!$R8</f>
        <v>7</v>
      </c>
      <c r="P8" s="41">
        <f>'[1]Sheet1'!$P8+'[1]Sheet1'!$S8</f>
        <v>5670</v>
      </c>
      <c r="Q8" s="41">
        <f>'[1]Sheet2'!$AF9+'[1]Sheet2'!$AL9</f>
        <v>0</v>
      </c>
      <c r="R8" s="41">
        <f>'[1]Sheet2'!$AG9+'[1]Sheet2'!$AM9</f>
        <v>0</v>
      </c>
      <c r="S8" s="44">
        <f>'[1]Sheet2'!$AH9+'[1]Sheet2'!$AN9</f>
        <v>0</v>
      </c>
      <c r="T8" s="41">
        <f>'[1]Sheet2'!$AI9+'[1]Sheet2'!$AO9</f>
        <v>2</v>
      </c>
      <c r="U8" s="41">
        <f>'[1]Sheet2'!$AJ9+'[1]Sheet2'!$AP9</f>
        <v>2</v>
      </c>
      <c r="V8" s="44">
        <f>'[1]Sheet2'!$AK9+'[1]Sheet2'!$AQ9</f>
        <v>1620</v>
      </c>
      <c r="W8" s="41">
        <f>'[1]Sheet1'!$T8+'[1]Sheet1'!$V8</f>
        <v>95</v>
      </c>
      <c r="X8" s="41">
        <f>'[1]Sheet1'!$U8+'[1]Sheet1'!$W8</f>
        <v>240</v>
      </c>
      <c r="Y8" s="41">
        <f>'[1]Sheet2'!$AR9+'[1]Sheet2'!$AX9</f>
        <v>0</v>
      </c>
      <c r="Z8" s="41">
        <f>'[1]Sheet2'!$AS9+'[1]Sheet2'!$AY9</f>
        <v>0</v>
      </c>
      <c r="AA8" s="41">
        <f>'[1]Sheet2'!$AT9+'[1]Sheet2'!$AZ9</f>
        <v>4</v>
      </c>
      <c r="AB8" s="41">
        <f>'[1]Sheet2'!$AU9+'[1]Sheet2'!$BA9</f>
        <v>5</v>
      </c>
      <c r="AC8" s="48">
        <f>'[1]Sheet2'!$AW9+'[1]Sheet2'!$BC9</f>
        <v>-1</v>
      </c>
      <c r="AD8" s="41">
        <f t="shared" si="0"/>
        <v>304</v>
      </c>
      <c r="AE8" s="41">
        <f t="shared" si="1"/>
        <v>592</v>
      </c>
      <c r="AF8" s="41">
        <f t="shared" si="2"/>
        <v>173629</v>
      </c>
      <c r="AG8" s="38"/>
      <c r="AH8" s="38"/>
      <c r="AI8" s="38"/>
      <c r="AJ8" s="38"/>
    </row>
    <row r="9" spans="1:36" ht="28.5" customHeight="1">
      <c r="A9" s="41">
        <v>4</v>
      </c>
      <c r="B9" s="43" t="s">
        <v>19</v>
      </c>
      <c r="C9" s="41">
        <f>'[1]Sheet1'!$B9+'[1]Sheet1'!$E9+'[1]Sheet1'!$H9+'[1]Sheet1'!$K9</f>
        <v>214</v>
      </c>
      <c r="D9" s="41">
        <f>'[1]Sheet1'!$C9+'[1]Sheet1'!$F9+'[1]Sheet1'!$I9+'[1]Sheet1'!$L9</f>
        <v>352</v>
      </c>
      <c r="E9" s="41">
        <f>'[1]Sheet1'!$D9+'[1]Sheet1'!$G9+'[1]Sheet1'!$J9+'[1]Sheet1'!$M9</f>
        <v>151066</v>
      </c>
      <c r="F9" s="41">
        <f>'[1]Sheet2'!$B10+'[1]Sheet2'!$K10</f>
        <v>12</v>
      </c>
      <c r="G9" s="41">
        <f>'[1]Sheet2'!$C10+'[1]Sheet2'!$L10</f>
        <v>19</v>
      </c>
      <c r="H9" s="41">
        <f>'[1]Sheet2'!$D10+'[1]Sheet2'!$M10</f>
        <v>12068</v>
      </c>
      <c r="I9" s="41">
        <f>'[1]Sheet2'!$E10+'[1]Sheet2'!$N10</f>
        <v>0</v>
      </c>
      <c r="J9" s="41">
        <f>'[1]Sheet2'!$F10+'[1]Sheet2'!$O10</f>
        <v>0</v>
      </c>
      <c r="K9" s="44">
        <f>'[1]Sheet2'!$G10+'[1]Sheet2'!$P10</f>
        <v>0</v>
      </c>
      <c r="L9" s="41">
        <f>'[1]Sheet2'!$I10+'[1]Sheet2'!$R10</f>
        <v>-1</v>
      </c>
      <c r="M9" s="44">
        <f>'[1]Sheet2'!$J10+'[1]Sheet2'!$S10</f>
        <v>-440</v>
      </c>
      <c r="N9" s="41">
        <f>'[1]Sheet1'!$N9+'[1]Sheet1'!$Q9</f>
        <v>11</v>
      </c>
      <c r="O9" s="41">
        <f>'[1]Sheet1'!$O9+'[1]Sheet1'!$R9</f>
        <v>11</v>
      </c>
      <c r="P9" s="41">
        <f>'[1]Sheet1'!$P9+'[1]Sheet1'!$S9</f>
        <v>8910</v>
      </c>
      <c r="Q9" s="41">
        <f>'[1]Sheet2'!$AF10+'[1]Sheet2'!$AL10</f>
        <v>0</v>
      </c>
      <c r="R9" s="41">
        <f>'[1]Sheet2'!$AG10+'[1]Sheet2'!$AM10</f>
        <v>0</v>
      </c>
      <c r="S9" s="44">
        <f>'[1]Sheet2'!$AH10+'[1]Sheet2'!$AN10</f>
        <v>0</v>
      </c>
      <c r="T9" s="41">
        <f>'[1]Sheet2'!$AI10+'[1]Sheet2'!$AO10</f>
        <v>1</v>
      </c>
      <c r="U9" s="41">
        <f>'[1]Sheet2'!$AJ10+'[1]Sheet2'!$AP10</f>
        <v>1</v>
      </c>
      <c r="V9" s="44">
        <f>'[1]Sheet2'!$AK10+'[1]Sheet2'!$AQ10</f>
        <v>810</v>
      </c>
      <c r="W9" s="41">
        <f>'[1]Sheet1'!$T9+'[1]Sheet1'!$V9</f>
        <v>85</v>
      </c>
      <c r="X9" s="41">
        <f>'[1]Sheet1'!$U9+'[1]Sheet1'!$W9</f>
        <v>258</v>
      </c>
      <c r="Y9" s="41">
        <f>'[1]Sheet2'!$AR10+'[1]Sheet2'!$AX10</f>
        <v>3</v>
      </c>
      <c r="Z9" s="41">
        <f>'[1]Sheet2'!$AS10+'[1]Sheet2'!$AY10</f>
        <v>8</v>
      </c>
      <c r="AA9" s="41">
        <f>'[1]Sheet2'!$AT10+'[1]Sheet2'!$AZ10</f>
        <v>0</v>
      </c>
      <c r="AB9" s="41">
        <f>'[1]Sheet2'!$AU10+'[1]Sheet2'!$BA10</f>
        <v>0</v>
      </c>
      <c r="AC9" s="48">
        <f>'[1]Sheet2'!$AW10+'[1]Sheet2'!$BC10</f>
        <v>0</v>
      </c>
      <c r="AD9" s="41">
        <f t="shared" si="0"/>
        <v>310</v>
      </c>
      <c r="AE9" s="41">
        <f t="shared" si="1"/>
        <v>621</v>
      </c>
      <c r="AF9" s="41">
        <f t="shared" si="2"/>
        <v>159976</v>
      </c>
      <c r="AG9" s="38"/>
      <c r="AH9" s="38"/>
      <c r="AI9" s="38"/>
      <c r="AJ9" s="38"/>
    </row>
    <row r="10" spans="1:36" ht="28.5" customHeight="1">
      <c r="A10" s="41">
        <v>5</v>
      </c>
      <c r="B10" s="43" t="s">
        <v>20</v>
      </c>
      <c r="C10" s="41">
        <f>'[1]Sheet1'!$B10+'[1]Sheet1'!$E10+'[1]Sheet1'!$H10+'[1]Sheet1'!$K10</f>
        <v>307</v>
      </c>
      <c r="D10" s="41">
        <f>'[1]Sheet1'!$C10+'[1]Sheet1'!$F10+'[1]Sheet1'!$I10+'[1]Sheet1'!$L10</f>
        <v>458</v>
      </c>
      <c r="E10" s="41">
        <f>'[1]Sheet1'!$D10+'[1]Sheet1'!$G10+'[1]Sheet1'!$J10+'[1]Sheet1'!$M10</f>
        <v>225052</v>
      </c>
      <c r="F10" s="41">
        <f>'[1]Sheet2'!$B11+'[1]Sheet2'!$K11</f>
        <v>4</v>
      </c>
      <c r="G10" s="41">
        <f>'[1]Sheet2'!$C11+'[1]Sheet2'!$L11</f>
        <v>8</v>
      </c>
      <c r="H10" s="41">
        <f>'[1]Sheet2'!$D11+'[1]Sheet2'!$M11</f>
        <v>4177</v>
      </c>
      <c r="I10" s="41">
        <f>'[1]Sheet2'!$E11+'[1]Sheet2'!$N11</f>
        <v>1</v>
      </c>
      <c r="J10" s="41">
        <f>'[1]Sheet2'!$F11+'[1]Sheet2'!$O11</f>
        <v>1</v>
      </c>
      <c r="K10" s="44">
        <f>'[1]Sheet2'!$G11+'[1]Sheet2'!$P11</f>
        <v>520</v>
      </c>
      <c r="L10" s="41">
        <f>'[1]Sheet2'!$I11+'[1]Sheet2'!$R11</f>
        <v>1</v>
      </c>
      <c r="M10" s="44">
        <f>'[1]Sheet2'!$J11+'[1]Sheet2'!$S11</f>
        <v>-2036</v>
      </c>
      <c r="N10" s="41">
        <f>'[1]Sheet1'!$N10+'[1]Sheet1'!$Q10</f>
        <v>16</v>
      </c>
      <c r="O10" s="41">
        <f>'[1]Sheet1'!$O10+'[1]Sheet1'!$R10</f>
        <v>16</v>
      </c>
      <c r="P10" s="41">
        <f>'[1]Sheet1'!$P10+'[1]Sheet1'!$S10</f>
        <v>12960</v>
      </c>
      <c r="Q10" s="41">
        <f>'[1]Sheet2'!$AF11+'[1]Sheet2'!$AL11</f>
        <v>0</v>
      </c>
      <c r="R10" s="41">
        <f>'[1]Sheet2'!$AG11+'[1]Sheet2'!$AM11</f>
        <v>0</v>
      </c>
      <c r="S10" s="44">
        <f>'[1]Sheet2'!$AH11+'[1]Sheet2'!$AN11</f>
        <v>0</v>
      </c>
      <c r="T10" s="41">
        <f>'[1]Sheet2'!$AI11+'[1]Sheet2'!$AO11</f>
        <v>1</v>
      </c>
      <c r="U10" s="41">
        <f>'[1]Sheet2'!$AJ11+'[1]Sheet2'!$AP11</f>
        <v>1</v>
      </c>
      <c r="V10" s="44">
        <f>'[1]Sheet2'!$AK11+'[1]Sheet2'!$AQ11</f>
        <v>810</v>
      </c>
      <c r="W10" s="41">
        <f>'[1]Sheet1'!$T10+'[1]Sheet1'!$V10</f>
        <v>112</v>
      </c>
      <c r="X10" s="41">
        <f>'[1]Sheet1'!$U10+'[1]Sheet1'!$W10</f>
        <v>273</v>
      </c>
      <c r="Y10" s="41">
        <f>'[1]Sheet2'!$AR11+'[1]Sheet2'!$AX11</f>
        <v>1</v>
      </c>
      <c r="Z10" s="41">
        <f>'[1]Sheet2'!$AS11+'[1]Sheet2'!$AY11</f>
        <v>2</v>
      </c>
      <c r="AA10" s="41">
        <f>'[1]Sheet2'!$AT11+'[1]Sheet2'!$AZ11</f>
        <v>1</v>
      </c>
      <c r="AB10" s="41">
        <f>'[1]Sheet2'!$AU11+'[1]Sheet2'!$BA11</f>
        <v>5</v>
      </c>
      <c r="AC10" s="48">
        <f>'[1]Sheet2'!$AW11+'[1]Sheet2'!$BC11</f>
        <v>0</v>
      </c>
      <c r="AD10" s="41">
        <f t="shared" si="0"/>
        <v>435</v>
      </c>
      <c r="AE10" s="41">
        <f t="shared" si="1"/>
        <v>747</v>
      </c>
      <c r="AF10" s="41">
        <f t="shared" si="2"/>
        <v>238012</v>
      </c>
      <c r="AG10" s="38"/>
      <c r="AH10" s="38"/>
      <c r="AI10" s="38"/>
      <c r="AJ10" s="38"/>
    </row>
    <row r="11" spans="1:36" ht="28.5" customHeight="1">
      <c r="A11" s="41">
        <v>6</v>
      </c>
      <c r="B11" s="43" t="s">
        <v>21</v>
      </c>
      <c r="C11" s="41">
        <f>'[1]Sheet1'!$B11+'[1]Sheet1'!$E11+'[1]Sheet1'!$H11+'[1]Sheet1'!$K11</f>
        <v>244</v>
      </c>
      <c r="D11" s="41">
        <f>'[1]Sheet1'!$C11+'[1]Sheet1'!$F11+'[1]Sheet1'!$I11+'[1]Sheet1'!$L11</f>
        <v>443</v>
      </c>
      <c r="E11" s="41">
        <f>'[1]Sheet1'!$D11+'[1]Sheet1'!$G11+'[1]Sheet1'!$J11+'[1]Sheet1'!$M11</f>
        <v>265732</v>
      </c>
      <c r="F11" s="41">
        <f>'[1]Sheet2'!$B12+'[1]Sheet2'!$K12</f>
        <v>16</v>
      </c>
      <c r="G11" s="41">
        <f>'[1]Sheet2'!$C12+'[1]Sheet2'!$L12</f>
        <v>30</v>
      </c>
      <c r="H11" s="41">
        <f>'[1]Sheet2'!$D12+'[1]Sheet2'!$M12</f>
        <v>17823</v>
      </c>
      <c r="I11" s="41">
        <f>'[1]Sheet2'!$E12+'[1]Sheet2'!$N12</f>
        <v>1</v>
      </c>
      <c r="J11" s="41">
        <f>'[1]Sheet2'!$F12+'[1]Sheet2'!$O12</f>
        <v>1</v>
      </c>
      <c r="K11" s="44">
        <f>'[1]Sheet2'!$G12+'[1]Sheet2'!$P12</f>
        <v>765</v>
      </c>
      <c r="L11" s="41">
        <f>'[1]Sheet2'!$I12+'[1]Sheet2'!$R12</f>
        <v>5</v>
      </c>
      <c r="M11" s="44">
        <f>'[1]Sheet2'!$J12+'[1]Sheet2'!$S12</f>
        <v>-2332</v>
      </c>
      <c r="N11" s="41">
        <f>'[1]Sheet1'!$N11+'[1]Sheet1'!$Q11</f>
        <v>25</v>
      </c>
      <c r="O11" s="41">
        <f>'[1]Sheet1'!$O11+'[1]Sheet1'!$R11</f>
        <v>25</v>
      </c>
      <c r="P11" s="41">
        <f>'[1]Sheet1'!$P11+'[1]Sheet1'!$S11</f>
        <v>20250</v>
      </c>
      <c r="Q11" s="41">
        <f>'[1]Sheet2'!$AF12+'[1]Sheet2'!$AL12</f>
        <v>1</v>
      </c>
      <c r="R11" s="41">
        <f>'[1]Sheet2'!$AG12+'[1]Sheet2'!$AM12</f>
        <v>1</v>
      </c>
      <c r="S11" s="44">
        <f>'[1]Sheet2'!$AH12+'[1]Sheet2'!$AN12</f>
        <v>810</v>
      </c>
      <c r="T11" s="41">
        <f>'[1]Sheet2'!$AI12+'[1]Sheet2'!$AO12</f>
        <v>0</v>
      </c>
      <c r="U11" s="41">
        <f>'[1]Sheet2'!$AJ12+'[1]Sheet2'!$AP12</f>
        <v>0</v>
      </c>
      <c r="V11" s="44">
        <f>'[1]Sheet2'!$AK12+'[1]Sheet2'!$AQ12</f>
        <v>0</v>
      </c>
      <c r="W11" s="41">
        <f>'[1]Sheet1'!$T11+'[1]Sheet1'!$V11</f>
        <v>100</v>
      </c>
      <c r="X11" s="41">
        <f>'[1]Sheet1'!$U11+'[1]Sheet1'!$W11</f>
        <v>248</v>
      </c>
      <c r="Y11" s="41">
        <f>'[1]Sheet2'!$AR12+'[1]Sheet2'!$AX12</f>
        <v>2</v>
      </c>
      <c r="Z11" s="41">
        <f>'[1]Sheet2'!$AS12+'[1]Sheet2'!$AY12</f>
        <v>3</v>
      </c>
      <c r="AA11" s="41">
        <f>'[1]Sheet2'!$AT12+'[1]Sheet2'!$AZ12</f>
        <v>1</v>
      </c>
      <c r="AB11" s="41">
        <f>'[1]Sheet2'!$AU12+'[1]Sheet2'!$BA12</f>
        <v>3</v>
      </c>
      <c r="AC11" s="48">
        <f>'[1]Sheet2'!$AW12+'[1]Sheet2'!$BC12</f>
        <v>0</v>
      </c>
      <c r="AD11" s="41">
        <f t="shared" si="0"/>
        <v>369</v>
      </c>
      <c r="AE11" s="41">
        <f t="shared" si="1"/>
        <v>716</v>
      </c>
      <c r="AF11" s="41">
        <f t="shared" si="2"/>
        <v>285982</v>
      </c>
      <c r="AG11" s="38"/>
      <c r="AH11" s="38"/>
      <c r="AI11" s="38"/>
      <c r="AJ11" s="38"/>
    </row>
    <row r="12" spans="1:36" ht="28.5" customHeight="1">
      <c r="A12" s="41">
        <v>7</v>
      </c>
      <c r="B12" s="43" t="s">
        <v>22</v>
      </c>
      <c r="C12" s="41">
        <f>'[1]Sheet1'!$B12+'[1]Sheet1'!$E12+'[1]Sheet1'!$H12+'[1]Sheet1'!$K12</f>
        <v>152</v>
      </c>
      <c r="D12" s="41">
        <f>'[1]Sheet1'!$C12+'[1]Sheet1'!$F12+'[1]Sheet1'!$I12+'[1]Sheet1'!$L12</f>
        <v>265</v>
      </c>
      <c r="E12" s="41">
        <f>'[1]Sheet1'!$D12+'[1]Sheet1'!$G12+'[1]Sheet1'!$J12+'[1]Sheet1'!$M12</f>
        <v>109699.99999999999</v>
      </c>
      <c r="F12" s="41">
        <f>'[1]Sheet2'!$B13+'[1]Sheet2'!$K13</f>
        <v>6</v>
      </c>
      <c r="G12" s="41">
        <f>'[1]Sheet2'!$C13+'[1]Sheet2'!$L13</f>
        <v>13</v>
      </c>
      <c r="H12" s="41">
        <f>'[1]Sheet2'!$D13+'[1]Sheet2'!$M13</f>
        <v>5860</v>
      </c>
      <c r="I12" s="41">
        <f>'[1]Sheet2'!$E13+'[1]Sheet2'!$N13</f>
        <v>2</v>
      </c>
      <c r="J12" s="41">
        <f>'[1]Sheet2'!$F13+'[1]Sheet2'!$O13</f>
        <v>2</v>
      </c>
      <c r="K12" s="44">
        <f>'[1]Sheet2'!$G13+'[1]Sheet2'!$P13</f>
        <v>874</v>
      </c>
      <c r="L12" s="41">
        <f>'[1]Sheet2'!$I13+'[1]Sheet2'!$R13</f>
        <v>0</v>
      </c>
      <c r="M12" s="44">
        <f>'[1]Sheet2'!$J13+'[1]Sheet2'!$S13</f>
        <v>-657</v>
      </c>
      <c r="N12" s="41">
        <f>'[1]Sheet1'!$N12+'[1]Sheet1'!$Q12</f>
        <v>15</v>
      </c>
      <c r="O12" s="41">
        <f>'[1]Sheet1'!$O12+'[1]Sheet1'!$R12</f>
        <v>15</v>
      </c>
      <c r="P12" s="41">
        <f>'[1]Sheet1'!$P12+'[1]Sheet1'!$S12</f>
        <v>12150</v>
      </c>
      <c r="Q12" s="41">
        <f>'[1]Sheet2'!$AF13+'[1]Sheet2'!$AL13</f>
        <v>0</v>
      </c>
      <c r="R12" s="41">
        <f>'[1]Sheet2'!$AG13+'[1]Sheet2'!$AM13</f>
        <v>0</v>
      </c>
      <c r="S12" s="44">
        <f>'[1]Sheet2'!$AH13+'[1]Sheet2'!$AN13</f>
        <v>0</v>
      </c>
      <c r="T12" s="41">
        <f>'[1]Sheet2'!$AI13+'[1]Sheet2'!$AO13</f>
        <v>0</v>
      </c>
      <c r="U12" s="41">
        <f>'[1]Sheet2'!$AJ13+'[1]Sheet2'!$AP13</f>
        <v>0</v>
      </c>
      <c r="V12" s="44">
        <f>'[1]Sheet2'!$AK13+'[1]Sheet2'!$AQ13</f>
        <v>0</v>
      </c>
      <c r="W12" s="41">
        <f>'[1]Sheet1'!$T12+'[1]Sheet1'!$V12</f>
        <v>58</v>
      </c>
      <c r="X12" s="41">
        <f>'[1]Sheet1'!$U12+'[1]Sheet1'!$W12</f>
        <v>154</v>
      </c>
      <c r="Y12" s="41">
        <f>'[1]Sheet2'!$AR13+'[1]Sheet2'!$AX13</f>
        <v>0</v>
      </c>
      <c r="Z12" s="41">
        <f>'[1]Sheet2'!$AS13+'[1]Sheet2'!$AY13</f>
        <v>0</v>
      </c>
      <c r="AA12" s="41">
        <f>'[1]Sheet2'!$AT13+'[1]Sheet2'!$AZ13</f>
        <v>0</v>
      </c>
      <c r="AB12" s="41">
        <f>'[1]Sheet2'!$AU13+'[1]Sheet2'!$BA13</f>
        <v>0</v>
      </c>
      <c r="AC12" s="48">
        <f>'[1]Sheet2'!$AW13+'[1]Sheet2'!$BC13</f>
        <v>0</v>
      </c>
      <c r="AD12" s="41">
        <f t="shared" si="0"/>
        <v>225</v>
      </c>
      <c r="AE12" s="41">
        <f t="shared" si="1"/>
        <v>434</v>
      </c>
      <c r="AF12" s="41">
        <f t="shared" si="2"/>
        <v>121849.99999999999</v>
      </c>
      <c r="AG12" s="38"/>
      <c r="AH12" s="38"/>
      <c r="AI12" s="38"/>
      <c r="AJ12" s="38"/>
    </row>
    <row r="13" spans="1:36" ht="28.5" customHeight="1">
      <c r="A13" s="41">
        <v>8</v>
      </c>
      <c r="B13" s="43" t="s">
        <v>23</v>
      </c>
      <c r="C13" s="41">
        <f>'[1]Sheet1'!$B13+'[1]Sheet1'!$E13+'[1]Sheet1'!$H13+'[1]Sheet1'!$K13</f>
        <v>237</v>
      </c>
      <c r="D13" s="41">
        <f>'[1]Sheet1'!$C13+'[1]Sheet1'!$F13+'[1]Sheet1'!$I13+'[1]Sheet1'!$L13</f>
        <v>381</v>
      </c>
      <c r="E13" s="41">
        <f>'[1]Sheet1'!$D13+'[1]Sheet1'!$G13+'[1]Sheet1'!$J13+'[1]Sheet1'!$M13</f>
        <v>227251</v>
      </c>
      <c r="F13" s="41">
        <f>'[1]Sheet2'!$B14+'[1]Sheet2'!$K14</f>
        <v>12</v>
      </c>
      <c r="G13" s="41">
        <f>'[1]Sheet2'!$C14+'[1]Sheet2'!$L14</f>
        <v>31</v>
      </c>
      <c r="H13" s="41">
        <f>'[1]Sheet2'!$D14+'[1]Sheet2'!$M14</f>
        <v>12356</v>
      </c>
      <c r="I13" s="41">
        <f>'[1]Sheet2'!$E14+'[1]Sheet2'!$N14</f>
        <v>3</v>
      </c>
      <c r="J13" s="41">
        <f>'[1]Sheet2'!$F14+'[1]Sheet2'!$O14</f>
        <v>3</v>
      </c>
      <c r="K13" s="44">
        <f>'[1]Sheet2'!$G14+'[1]Sheet2'!$P14</f>
        <v>2346</v>
      </c>
      <c r="L13" s="41">
        <f>'[1]Sheet2'!$I14+'[1]Sheet2'!$R14</f>
        <v>-1</v>
      </c>
      <c r="M13" s="44">
        <f>'[1]Sheet2'!$J14+'[1]Sheet2'!$S14</f>
        <v>1709</v>
      </c>
      <c r="N13" s="41">
        <f>'[1]Sheet1'!$N13+'[1]Sheet1'!$Q13</f>
        <v>15</v>
      </c>
      <c r="O13" s="41">
        <f>'[1]Sheet1'!$O13+'[1]Sheet1'!$R13</f>
        <v>15</v>
      </c>
      <c r="P13" s="41">
        <f>'[1]Sheet1'!$P13+'[1]Sheet1'!$S13</f>
        <v>12150</v>
      </c>
      <c r="Q13" s="41">
        <f>'[1]Sheet2'!$AF14+'[1]Sheet2'!$AL14</f>
        <v>0</v>
      </c>
      <c r="R13" s="41">
        <f>'[1]Sheet2'!$AG14+'[1]Sheet2'!$AM14</f>
        <v>0</v>
      </c>
      <c r="S13" s="44">
        <f>'[1]Sheet2'!$AH14+'[1]Sheet2'!$AN14</f>
        <v>0</v>
      </c>
      <c r="T13" s="41">
        <f>'[1]Sheet2'!$AI14+'[1]Sheet2'!$AO14</f>
        <v>0</v>
      </c>
      <c r="U13" s="41">
        <f>'[1]Sheet2'!$AJ14+'[1]Sheet2'!$AP14</f>
        <v>0</v>
      </c>
      <c r="V13" s="44">
        <f>'[1]Sheet2'!$AK14+'[1]Sheet2'!$AQ14</f>
        <v>0</v>
      </c>
      <c r="W13" s="41">
        <f>'[1]Sheet1'!$T13+'[1]Sheet1'!$V13</f>
        <v>91</v>
      </c>
      <c r="X13" s="41">
        <f>'[1]Sheet1'!$U13+'[1]Sheet1'!$W13</f>
        <v>225</v>
      </c>
      <c r="Y13" s="41">
        <f>'[1]Sheet2'!$AR14+'[1]Sheet2'!$AX14</f>
        <v>1</v>
      </c>
      <c r="Z13" s="41">
        <f>'[1]Sheet2'!$AS14+'[1]Sheet2'!$AY14</f>
        <v>4</v>
      </c>
      <c r="AA13" s="41">
        <f>'[1]Sheet2'!$AT14+'[1]Sheet2'!$AZ14</f>
        <v>1</v>
      </c>
      <c r="AB13" s="41">
        <f>'[1]Sheet2'!$AU14+'[1]Sheet2'!$BA14</f>
        <v>2</v>
      </c>
      <c r="AC13" s="48">
        <f>'[1]Sheet2'!$AW14+'[1]Sheet2'!$BC14</f>
        <v>0</v>
      </c>
      <c r="AD13" s="41">
        <f t="shared" si="0"/>
        <v>343</v>
      </c>
      <c r="AE13" s="41">
        <f t="shared" si="1"/>
        <v>621</v>
      </c>
      <c r="AF13" s="41">
        <f t="shared" si="2"/>
        <v>239401</v>
      </c>
      <c r="AG13" s="38"/>
      <c r="AH13" s="38"/>
      <c r="AI13" s="38"/>
      <c r="AJ13" s="38"/>
    </row>
    <row r="14" spans="1:36" ht="28.5" customHeight="1">
      <c r="A14" s="41">
        <v>9</v>
      </c>
      <c r="B14" s="43" t="s">
        <v>24</v>
      </c>
      <c r="C14" s="41">
        <f>'[1]Sheet1'!$B14+'[1]Sheet1'!$E14+'[1]Sheet1'!$H14+'[1]Sheet1'!$K14</f>
        <v>279</v>
      </c>
      <c r="D14" s="41">
        <f>'[1]Sheet1'!$C14+'[1]Sheet1'!$F14+'[1]Sheet1'!$I14+'[1]Sheet1'!$L14</f>
        <v>548</v>
      </c>
      <c r="E14" s="41">
        <f>'[1]Sheet1'!$D14+'[1]Sheet1'!$G14+'[1]Sheet1'!$J14+'[1]Sheet1'!$M14</f>
        <v>242093</v>
      </c>
      <c r="F14" s="41">
        <f>'[1]Sheet2'!$B15+'[1]Sheet2'!$K15</f>
        <v>16</v>
      </c>
      <c r="G14" s="41">
        <f>'[1]Sheet2'!$C15+'[1]Sheet2'!$L15</f>
        <v>33</v>
      </c>
      <c r="H14" s="41">
        <f>'[1]Sheet2'!$D15+'[1]Sheet2'!$M15</f>
        <v>12330</v>
      </c>
      <c r="I14" s="41">
        <f>'[1]Sheet2'!$E15+'[1]Sheet2'!$N15</f>
        <v>1</v>
      </c>
      <c r="J14" s="41">
        <f>'[1]Sheet2'!$F15+'[1]Sheet2'!$O15</f>
        <v>5</v>
      </c>
      <c r="K14" s="44">
        <f>'[1]Sheet2'!$G15+'[1]Sheet2'!$P15</f>
        <v>300</v>
      </c>
      <c r="L14" s="41">
        <f>'[1]Sheet2'!$I15+'[1]Sheet2'!$R15</f>
        <v>2</v>
      </c>
      <c r="M14" s="44">
        <f>'[1]Sheet2'!$J15+'[1]Sheet2'!$S15</f>
        <v>-2805</v>
      </c>
      <c r="N14" s="41">
        <f>'[1]Sheet1'!$N14+'[1]Sheet1'!$Q14</f>
        <v>32</v>
      </c>
      <c r="O14" s="41">
        <f>'[1]Sheet1'!$O14+'[1]Sheet1'!$R14</f>
        <v>32</v>
      </c>
      <c r="P14" s="41">
        <f>'[1]Sheet1'!$P14+'[1]Sheet1'!$S14</f>
        <v>25920</v>
      </c>
      <c r="Q14" s="41">
        <f>'[1]Sheet2'!$AF15+'[1]Sheet2'!$AL15</f>
        <v>0</v>
      </c>
      <c r="R14" s="41">
        <f>'[1]Sheet2'!$AG15+'[1]Sheet2'!$AM15</f>
        <v>0</v>
      </c>
      <c r="S14" s="44">
        <f>'[1]Sheet2'!$AH15+'[1]Sheet2'!$AN15</f>
        <v>0</v>
      </c>
      <c r="T14" s="41">
        <f>'[1]Sheet2'!$AI15+'[1]Sheet2'!$AO15</f>
        <v>0</v>
      </c>
      <c r="U14" s="41">
        <f>'[1]Sheet2'!$AJ15+'[1]Sheet2'!$AP15</f>
        <v>0</v>
      </c>
      <c r="V14" s="44">
        <f>'[1]Sheet2'!$AK15+'[1]Sheet2'!$AQ15</f>
        <v>0</v>
      </c>
      <c r="W14" s="41">
        <f>'[1]Sheet1'!$T14+'[1]Sheet1'!$V14</f>
        <v>102</v>
      </c>
      <c r="X14" s="41">
        <f>'[1]Sheet1'!$U14+'[1]Sheet1'!$W14</f>
        <v>317</v>
      </c>
      <c r="Y14" s="41">
        <f>'[1]Sheet2'!$AR15+'[1]Sheet2'!$AX15</f>
        <v>9</v>
      </c>
      <c r="Z14" s="41">
        <f>'[1]Sheet2'!$AS15+'[1]Sheet2'!$AY15</f>
        <v>30</v>
      </c>
      <c r="AA14" s="41">
        <f>'[1]Sheet2'!$AT15+'[1]Sheet2'!$AZ15</f>
        <v>7</v>
      </c>
      <c r="AB14" s="41">
        <f>'[1]Sheet2'!$AU15+'[1]Sheet2'!$BA15</f>
        <v>12</v>
      </c>
      <c r="AC14" s="48">
        <f>'[1]Sheet2'!$AW15+'[1]Sheet2'!$BC15</f>
        <v>0</v>
      </c>
      <c r="AD14" s="41">
        <f t="shared" si="0"/>
        <v>413</v>
      </c>
      <c r="AE14" s="41">
        <f t="shared" si="1"/>
        <v>897</v>
      </c>
      <c r="AF14" s="41">
        <f t="shared" si="2"/>
        <v>268013</v>
      </c>
      <c r="AG14" s="38"/>
      <c r="AH14" s="38"/>
      <c r="AI14" s="38"/>
      <c r="AJ14" s="38"/>
    </row>
    <row r="15" spans="1:36" ht="28.5" customHeight="1">
      <c r="A15" s="41" t="s">
        <v>25</v>
      </c>
      <c r="B15" s="41"/>
      <c r="C15" s="41">
        <f aca="true" t="shared" si="3" ref="C15:V15">SUM(C6:C14)</f>
        <v>2404</v>
      </c>
      <c r="D15" s="41">
        <f t="shared" si="3"/>
        <v>4103</v>
      </c>
      <c r="E15" s="41">
        <f t="shared" si="3"/>
        <v>2123393</v>
      </c>
      <c r="F15" s="41">
        <f t="shared" si="3"/>
        <v>130</v>
      </c>
      <c r="G15" s="41">
        <f t="shared" si="3"/>
        <v>313</v>
      </c>
      <c r="H15" s="44">
        <f t="shared" si="3"/>
        <v>141109</v>
      </c>
      <c r="I15" s="41">
        <f t="shared" si="3"/>
        <v>11</v>
      </c>
      <c r="J15" s="41">
        <f t="shared" si="3"/>
        <v>15</v>
      </c>
      <c r="K15" s="44">
        <f t="shared" si="3"/>
        <v>6769</v>
      </c>
      <c r="L15" s="41">
        <f t="shared" si="3"/>
        <v>4</v>
      </c>
      <c r="M15" s="44">
        <f t="shared" si="3"/>
        <v>-12528</v>
      </c>
      <c r="N15" s="41">
        <f t="shared" si="3"/>
        <v>138</v>
      </c>
      <c r="O15" s="41">
        <f t="shared" si="3"/>
        <v>138</v>
      </c>
      <c r="P15" s="41">
        <f t="shared" si="3"/>
        <v>111780</v>
      </c>
      <c r="Q15" s="41">
        <f t="shared" si="3"/>
        <v>1</v>
      </c>
      <c r="R15" s="41">
        <f t="shared" si="3"/>
        <v>1</v>
      </c>
      <c r="S15" s="44">
        <f t="shared" si="3"/>
        <v>810</v>
      </c>
      <c r="T15" s="41">
        <f t="shared" si="3"/>
        <v>4</v>
      </c>
      <c r="U15" s="41">
        <f t="shared" si="3"/>
        <v>4</v>
      </c>
      <c r="V15" s="44">
        <f t="shared" si="3"/>
        <v>3240</v>
      </c>
      <c r="W15" s="41">
        <f aca="true" t="shared" si="4" ref="W15:AJ15">SUM(W6:W14)</f>
        <v>889</v>
      </c>
      <c r="X15" s="41">
        <f t="shared" si="4"/>
        <v>2375</v>
      </c>
      <c r="Y15" s="41">
        <f t="shared" si="4"/>
        <v>22</v>
      </c>
      <c r="Z15" s="41">
        <f t="shared" si="4"/>
        <v>64</v>
      </c>
      <c r="AA15" s="41">
        <f t="shared" si="4"/>
        <v>23</v>
      </c>
      <c r="AB15" s="41">
        <f t="shared" si="4"/>
        <v>53</v>
      </c>
      <c r="AC15" s="41">
        <f t="shared" si="4"/>
        <v>-1</v>
      </c>
      <c r="AD15" s="41">
        <f t="shared" si="4"/>
        <v>3431</v>
      </c>
      <c r="AE15" s="41">
        <f t="shared" si="4"/>
        <v>6616</v>
      </c>
      <c r="AF15" s="41">
        <f t="shared" si="4"/>
        <v>2235173</v>
      </c>
      <c r="AG15" s="49"/>
      <c r="AH15" s="49"/>
      <c r="AI15" s="49"/>
      <c r="AJ15" s="49"/>
    </row>
    <row r="16" spans="1:22" ht="14.25">
      <c r="A16" s="30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3:5" ht="14.25">
      <c r="C17" s="31"/>
      <c r="D17" s="31"/>
      <c r="E17" s="31"/>
    </row>
    <row r="18" spans="3:5" ht="14.25">
      <c r="C18" s="46">
        <f>C15+N15</f>
        <v>2542</v>
      </c>
      <c r="D18" s="46">
        <f>D15+O15</f>
        <v>4241</v>
      </c>
      <c r="E18" s="46">
        <f>E15+P15</f>
        <v>2235173</v>
      </c>
    </row>
  </sheetData>
  <sheetProtection/>
  <mergeCells count="23">
    <mergeCell ref="A1:AF1"/>
    <mergeCell ref="A2:AF2"/>
    <mergeCell ref="C3:M3"/>
    <mergeCell ref="N3:V3"/>
    <mergeCell ref="W3:AC3"/>
    <mergeCell ref="C4:E4"/>
    <mergeCell ref="F4:H4"/>
    <mergeCell ref="I4:K4"/>
    <mergeCell ref="N4:P4"/>
    <mergeCell ref="Q4:S4"/>
    <mergeCell ref="T4:V4"/>
    <mergeCell ref="W4:X4"/>
    <mergeCell ref="Y4:Z4"/>
    <mergeCell ref="AA4:AB4"/>
    <mergeCell ref="A15:B15"/>
    <mergeCell ref="A16:V16"/>
    <mergeCell ref="C17:E17"/>
    <mergeCell ref="A3:A5"/>
    <mergeCell ref="B3:B5"/>
    <mergeCell ref="L4:L5"/>
    <mergeCell ref="M4:M5"/>
    <mergeCell ref="AC4:AC5"/>
    <mergeCell ref="AD3:AF4"/>
  </mergeCells>
  <printOptions horizontalCentered="1" verticalCentered="1"/>
  <pageMargins left="0.31" right="0.2" top="0.98" bottom="0.79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selection activeCell="R4" sqref="R4:V6"/>
    </sheetView>
  </sheetViews>
  <sheetFormatPr defaultColWidth="9.00390625" defaultRowHeight="14.25"/>
  <cols>
    <col min="1" max="1" width="5.625" style="0" customWidth="1"/>
    <col min="2" max="2" width="6.50390625" style="0" customWidth="1"/>
    <col min="3" max="3" width="5.125" style="0" customWidth="1"/>
    <col min="4" max="4" width="6.00390625" style="0" customWidth="1"/>
    <col min="5" max="5" width="5.125" style="0" customWidth="1"/>
    <col min="6" max="6" width="6.50390625" style="0" customWidth="1"/>
    <col min="7" max="7" width="5.125" style="0" customWidth="1"/>
    <col min="8" max="8" width="6.00390625" style="0" customWidth="1"/>
    <col min="9" max="9" width="5.125" style="0" customWidth="1"/>
    <col min="10" max="10" width="6.50390625" style="0" customWidth="1"/>
    <col min="11" max="11" width="5.125" style="0" customWidth="1"/>
    <col min="12" max="12" width="6.00390625" style="0" customWidth="1"/>
    <col min="13" max="13" width="5.125" style="0" customWidth="1"/>
    <col min="14" max="14" width="6.50390625" style="0" customWidth="1"/>
    <col min="15" max="15" width="5.375" style="0" customWidth="1"/>
    <col min="16" max="16" width="6.00390625" style="0" customWidth="1"/>
    <col min="17" max="17" width="5.375" style="0" customWidth="1"/>
    <col min="18" max="19" width="6.375" style="0" customWidth="1"/>
    <col min="20" max="20" width="9.875" style="0" customWidth="1"/>
    <col min="21" max="21" width="9.25390625" style="0" customWidth="1"/>
    <col min="22" max="22" width="10.375" style="0" customWidth="1"/>
  </cols>
  <sheetData>
    <row r="1" spans="1:22" ht="14.25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0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ht="14.25" customHeight="1">
      <c r="A4" s="28" t="s">
        <v>27</v>
      </c>
      <c r="B4" s="28" t="s">
        <v>28</v>
      </c>
      <c r="C4" s="28"/>
      <c r="D4" s="28"/>
      <c r="E4" s="28"/>
      <c r="F4" s="28" t="s">
        <v>29</v>
      </c>
      <c r="G4" s="28"/>
      <c r="H4" s="28"/>
      <c r="I4" s="28"/>
      <c r="J4" s="28" t="s">
        <v>30</v>
      </c>
      <c r="K4" s="28"/>
      <c r="L4" s="28"/>
      <c r="M4" s="28"/>
      <c r="N4" s="28" t="s">
        <v>8</v>
      </c>
      <c r="O4" s="28"/>
      <c r="P4" s="28"/>
      <c r="Q4" s="28"/>
      <c r="R4" s="32" t="s">
        <v>31</v>
      </c>
      <c r="S4" s="32"/>
      <c r="T4" s="32"/>
      <c r="U4" s="32"/>
      <c r="V4" s="32"/>
    </row>
    <row r="5" spans="1:22" ht="18.75" customHeight="1">
      <c r="A5" s="28"/>
      <c r="B5" s="28" t="s">
        <v>9</v>
      </c>
      <c r="C5" s="28"/>
      <c r="D5" s="28" t="s">
        <v>10</v>
      </c>
      <c r="E5" s="28"/>
      <c r="F5" s="28" t="s">
        <v>9</v>
      </c>
      <c r="G5" s="28"/>
      <c r="H5" s="28" t="s">
        <v>10</v>
      </c>
      <c r="I5" s="28"/>
      <c r="J5" s="28" t="s">
        <v>9</v>
      </c>
      <c r="K5" s="28"/>
      <c r="L5" s="28" t="s">
        <v>10</v>
      </c>
      <c r="M5" s="28"/>
      <c r="N5" s="28" t="s">
        <v>9</v>
      </c>
      <c r="O5" s="28"/>
      <c r="P5" s="28" t="s">
        <v>10</v>
      </c>
      <c r="Q5" s="28"/>
      <c r="R5" s="32"/>
      <c r="S5" s="32"/>
      <c r="T5" s="32"/>
      <c r="U5" s="32"/>
      <c r="V5" s="32"/>
    </row>
    <row r="6" spans="1:22" ht="15">
      <c r="A6" s="28"/>
      <c r="B6" s="29" t="s">
        <v>32</v>
      </c>
      <c r="C6" s="29" t="s">
        <v>14</v>
      </c>
      <c r="D6" s="29" t="s">
        <v>33</v>
      </c>
      <c r="E6" s="29" t="s">
        <v>14</v>
      </c>
      <c r="F6" s="29" t="s">
        <v>32</v>
      </c>
      <c r="G6" s="29" t="s">
        <v>14</v>
      </c>
      <c r="H6" s="29" t="s">
        <v>33</v>
      </c>
      <c r="I6" s="29" t="s">
        <v>14</v>
      </c>
      <c r="J6" s="29" t="s">
        <v>32</v>
      </c>
      <c r="K6" s="29" t="s">
        <v>14</v>
      </c>
      <c r="L6" s="29" t="s">
        <v>33</v>
      </c>
      <c r="M6" s="29" t="s">
        <v>14</v>
      </c>
      <c r="N6" s="29" t="s">
        <v>32</v>
      </c>
      <c r="O6" s="29" t="s">
        <v>14</v>
      </c>
      <c r="P6" s="29" t="s">
        <v>33</v>
      </c>
      <c r="Q6" s="29" t="s">
        <v>14</v>
      </c>
      <c r="R6" s="29" t="s">
        <v>34</v>
      </c>
      <c r="S6" s="29" t="s">
        <v>14</v>
      </c>
      <c r="T6" s="29" t="s">
        <v>35</v>
      </c>
      <c r="U6" s="29" t="s">
        <v>36</v>
      </c>
      <c r="V6" s="33" t="s">
        <v>37</v>
      </c>
    </row>
    <row r="7" spans="1:22" ht="28.5" customHeight="1">
      <c r="A7" s="11" t="s">
        <v>38</v>
      </c>
      <c r="B7" s="11">
        <v>2</v>
      </c>
      <c r="C7" s="11">
        <v>8</v>
      </c>
      <c r="D7" s="11">
        <v>17</v>
      </c>
      <c r="E7" s="11">
        <v>47</v>
      </c>
      <c r="F7" s="11"/>
      <c r="G7" s="11"/>
      <c r="H7" s="11"/>
      <c r="I7" s="11"/>
      <c r="J7" s="11">
        <v>3</v>
      </c>
      <c r="K7" s="11">
        <v>8</v>
      </c>
      <c r="L7" s="11">
        <v>3</v>
      </c>
      <c r="M7" s="11">
        <v>13</v>
      </c>
      <c r="N7" s="11">
        <f aca="true" t="shared" si="0" ref="N7:N16">B7+J7</f>
        <v>5</v>
      </c>
      <c r="O7" s="11">
        <f aca="true" t="shared" si="1" ref="O7:O16">C7+K7</f>
        <v>16</v>
      </c>
      <c r="P7" s="11">
        <f aca="true" t="shared" si="2" ref="P7:P16">D7+L7</f>
        <v>20</v>
      </c>
      <c r="Q7" s="11">
        <f aca="true" t="shared" si="3" ref="Q7:Q16">E7+M7</f>
        <v>60</v>
      </c>
      <c r="R7" s="11">
        <v>3462</v>
      </c>
      <c r="S7" s="11">
        <v>6627</v>
      </c>
      <c r="T7" s="11">
        <v>2024501</v>
      </c>
      <c r="U7" s="34">
        <v>115420</v>
      </c>
      <c r="V7" s="35">
        <f>T7+U7</f>
        <v>2139921</v>
      </c>
    </row>
    <row r="8" spans="1:22" ht="28.5" customHeight="1">
      <c r="A8" s="11" t="s">
        <v>39</v>
      </c>
      <c r="B8" s="11">
        <v>0</v>
      </c>
      <c r="C8" s="11">
        <v>0</v>
      </c>
      <c r="D8" s="11">
        <v>0</v>
      </c>
      <c r="E8" s="11">
        <v>0</v>
      </c>
      <c r="F8" s="11"/>
      <c r="G8" s="11"/>
      <c r="H8" s="11"/>
      <c r="I8" s="11"/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f aca="true" t="shared" si="4" ref="R8:R17">R7+N8-P8</f>
        <v>3462</v>
      </c>
      <c r="S8" s="11">
        <f aca="true" t="shared" si="5" ref="S8:S17">S7+O8-Q8</f>
        <v>6627</v>
      </c>
      <c r="T8" s="11">
        <v>2024501</v>
      </c>
      <c r="U8" s="34">
        <v>115420</v>
      </c>
      <c r="V8" s="35">
        <f aca="true" t="shared" si="6" ref="V8:V18">T8+U8</f>
        <v>2139921</v>
      </c>
    </row>
    <row r="9" spans="1:22" ht="28.5" customHeight="1">
      <c r="A9" s="11" t="s">
        <v>40</v>
      </c>
      <c r="B9" s="11">
        <v>30</v>
      </c>
      <c r="C9" s="11">
        <v>65</v>
      </c>
      <c r="D9" s="11">
        <v>27</v>
      </c>
      <c r="E9" s="11">
        <v>61</v>
      </c>
      <c r="F9" s="11"/>
      <c r="G9" s="11"/>
      <c r="H9" s="11"/>
      <c r="I9" s="11"/>
      <c r="J9" s="11">
        <v>9</v>
      </c>
      <c r="K9" s="11">
        <v>26</v>
      </c>
      <c r="L9" s="11">
        <v>9</v>
      </c>
      <c r="M9" s="11">
        <v>26</v>
      </c>
      <c r="N9" s="11">
        <f t="shared" si="0"/>
        <v>39</v>
      </c>
      <c r="O9" s="11">
        <f t="shared" si="1"/>
        <v>91</v>
      </c>
      <c r="P9" s="11">
        <f t="shared" si="2"/>
        <v>36</v>
      </c>
      <c r="Q9" s="11">
        <f t="shared" si="3"/>
        <v>87</v>
      </c>
      <c r="R9" s="11">
        <f t="shared" si="4"/>
        <v>3465</v>
      </c>
      <c r="S9" s="11">
        <f t="shared" si="5"/>
        <v>6631</v>
      </c>
      <c r="T9" s="11">
        <v>2035929</v>
      </c>
      <c r="U9" s="34">
        <v>112236</v>
      </c>
      <c r="V9" s="35">
        <f t="shared" si="6"/>
        <v>2148165</v>
      </c>
    </row>
    <row r="10" spans="1:22" ht="28.5" customHeight="1">
      <c r="A10" s="11" t="s">
        <v>41</v>
      </c>
      <c r="B10" s="11">
        <v>5</v>
      </c>
      <c r="C10" s="11">
        <v>18</v>
      </c>
      <c r="D10" s="11">
        <v>16</v>
      </c>
      <c r="E10" s="11">
        <v>41</v>
      </c>
      <c r="F10" s="11"/>
      <c r="G10" s="11"/>
      <c r="H10" s="11"/>
      <c r="I10" s="11"/>
      <c r="J10" s="11">
        <v>4</v>
      </c>
      <c r="K10" s="11">
        <v>16</v>
      </c>
      <c r="L10" s="11">
        <v>8</v>
      </c>
      <c r="M10" s="11">
        <v>28</v>
      </c>
      <c r="N10" s="11">
        <f t="shared" si="0"/>
        <v>9</v>
      </c>
      <c r="O10" s="11">
        <f t="shared" si="1"/>
        <v>34</v>
      </c>
      <c r="P10" s="11">
        <f t="shared" si="2"/>
        <v>24</v>
      </c>
      <c r="Q10" s="11">
        <f t="shared" si="3"/>
        <v>69</v>
      </c>
      <c r="R10" s="11">
        <f t="shared" si="4"/>
        <v>3450</v>
      </c>
      <c r="S10" s="11">
        <f t="shared" si="5"/>
        <v>6596</v>
      </c>
      <c r="T10" s="11">
        <v>2029872</v>
      </c>
      <c r="U10" s="34">
        <v>111440</v>
      </c>
      <c r="V10" s="35">
        <f t="shared" si="6"/>
        <v>2141312</v>
      </c>
    </row>
    <row r="11" spans="1:22" ht="28.5" customHeight="1">
      <c r="A11" s="11" t="s">
        <v>42</v>
      </c>
      <c r="B11" s="11">
        <v>20</v>
      </c>
      <c r="C11" s="11">
        <v>43</v>
      </c>
      <c r="D11" s="11">
        <v>26</v>
      </c>
      <c r="E11" s="11">
        <v>46</v>
      </c>
      <c r="F11" s="11"/>
      <c r="G11" s="11"/>
      <c r="H11" s="11"/>
      <c r="I11" s="11"/>
      <c r="J11" s="11">
        <v>7</v>
      </c>
      <c r="K11" s="11">
        <v>16</v>
      </c>
      <c r="L11" s="11">
        <v>13</v>
      </c>
      <c r="M11" s="11">
        <v>31</v>
      </c>
      <c r="N11" s="11">
        <f t="shared" si="0"/>
        <v>27</v>
      </c>
      <c r="O11" s="11">
        <f t="shared" si="1"/>
        <v>59</v>
      </c>
      <c r="P11" s="11">
        <f t="shared" si="2"/>
        <v>39</v>
      </c>
      <c r="Q11" s="11">
        <f t="shared" si="3"/>
        <v>77</v>
      </c>
      <c r="R11" s="11">
        <f t="shared" si="4"/>
        <v>3438</v>
      </c>
      <c r="S11" s="11">
        <f t="shared" si="5"/>
        <v>6578</v>
      </c>
      <c r="T11" s="11">
        <v>2023637</v>
      </c>
      <c r="U11" s="34">
        <v>110644</v>
      </c>
      <c r="V11" s="35">
        <f t="shared" si="6"/>
        <v>2134281</v>
      </c>
    </row>
    <row r="12" spans="1:22" ht="28.5" customHeight="1">
      <c r="A12" s="11" t="s">
        <v>43</v>
      </c>
      <c r="B12" s="11">
        <v>15</v>
      </c>
      <c r="C12" s="11">
        <v>40</v>
      </c>
      <c r="D12" s="11">
        <v>11</v>
      </c>
      <c r="E12" s="11">
        <v>29</v>
      </c>
      <c r="F12" s="11"/>
      <c r="G12" s="11"/>
      <c r="H12" s="11"/>
      <c r="I12" s="11"/>
      <c r="J12" s="11">
        <v>2</v>
      </c>
      <c r="K12" s="11">
        <v>5</v>
      </c>
      <c r="L12" s="11">
        <v>17</v>
      </c>
      <c r="M12" s="11">
        <v>41</v>
      </c>
      <c r="N12" s="11">
        <f t="shared" si="0"/>
        <v>17</v>
      </c>
      <c r="O12" s="11">
        <f t="shared" si="1"/>
        <v>45</v>
      </c>
      <c r="P12" s="11">
        <f t="shared" si="2"/>
        <v>28</v>
      </c>
      <c r="Q12" s="11">
        <f t="shared" si="3"/>
        <v>70</v>
      </c>
      <c r="R12" s="11">
        <f t="shared" si="4"/>
        <v>3427</v>
      </c>
      <c r="S12" s="11">
        <f t="shared" si="5"/>
        <v>6553</v>
      </c>
      <c r="T12" s="11">
        <v>2032530</v>
      </c>
      <c r="U12" s="34">
        <v>111440</v>
      </c>
      <c r="V12" s="35">
        <f t="shared" si="6"/>
        <v>2143970</v>
      </c>
    </row>
    <row r="13" spans="1:22" ht="28.5" customHeight="1">
      <c r="A13" s="11" t="s">
        <v>44</v>
      </c>
      <c r="B13" s="11">
        <v>13</v>
      </c>
      <c r="C13" s="11">
        <v>37</v>
      </c>
      <c r="D13" s="11">
        <v>23</v>
      </c>
      <c r="E13" s="11">
        <v>64</v>
      </c>
      <c r="F13" s="11"/>
      <c r="G13" s="11"/>
      <c r="H13" s="11"/>
      <c r="I13" s="11"/>
      <c r="J13" s="11">
        <v>0</v>
      </c>
      <c r="K13" s="11">
        <v>0</v>
      </c>
      <c r="L13" s="11">
        <v>15</v>
      </c>
      <c r="M13" s="11">
        <v>31</v>
      </c>
      <c r="N13" s="11">
        <f t="shared" si="0"/>
        <v>13</v>
      </c>
      <c r="O13" s="11">
        <f t="shared" si="1"/>
        <v>37</v>
      </c>
      <c r="P13" s="11">
        <f t="shared" si="2"/>
        <v>38</v>
      </c>
      <c r="Q13" s="11">
        <f t="shared" si="3"/>
        <v>95</v>
      </c>
      <c r="R13" s="11">
        <f t="shared" si="4"/>
        <v>3402</v>
      </c>
      <c r="S13" s="11">
        <f t="shared" si="5"/>
        <v>6495</v>
      </c>
      <c r="T13" s="11">
        <v>2034825</v>
      </c>
      <c r="U13" s="34">
        <v>110644</v>
      </c>
      <c r="V13" s="35">
        <f t="shared" si="6"/>
        <v>2145469</v>
      </c>
    </row>
    <row r="14" spans="1:22" ht="28.5" customHeight="1">
      <c r="A14" s="11" t="s">
        <v>45</v>
      </c>
      <c r="B14" s="11">
        <v>16</v>
      </c>
      <c r="C14" s="11">
        <v>39</v>
      </c>
      <c r="D14" s="11">
        <v>50</v>
      </c>
      <c r="E14" s="11">
        <v>121</v>
      </c>
      <c r="F14" s="11"/>
      <c r="G14" s="11"/>
      <c r="H14" s="11"/>
      <c r="I14" s="11"/>
      <c r="J14" s="11">
        <v>6</v>
      </c>
      <c r="K14" s="11">
        <v>15</v>
      </c>
      <c r="L14" s="11">
        <v>4</v>
      </c>
      <c r="M14" s="11">
        <v>16</v>
      </c>
      <c r="N14" s="11">
        <f t="shared" si="0"/>
        <v>22</v>
      </c>
      <c r="O14" s="11">
        <f t="shared" si="1"/>
        <v>54</v>
      </c>
      <c r="P14" s="11">
        <f t="shared" si="2"/>
        <v>54</v>
      </c>
      <c r="Q14" s="11">
        <f t="shared" si="3"/>
        <v>137</v>
      </c>
      <c r="R14" s="11">
        <f t="shared" si="4"/>
        <v>3370</v>
      </c>
      <c r="S14" s="11">
        <f t="shared" si="5"/>
        <v>6412</v>
      </c>
      <c r="T14" s="11">
        <v>1986973</v>
      </c>
      <c r="U14" s="34">
        <v>111440</v>
      </c>
      <c r="V14" s="35">
        <f t="shared" si="6"/>
        <v>2098413</v>
      </c>
    </row>
    <row r="15" spans="1:22" ht="28.5" customHeight="1">
      <c r="A15" s="11" t="s">
        <v>46</v>
      </c>
      <c r="B15" s="11">
        <v>18</v>
      </c>
      <c r="C15" s="11">
        <v>45</v>
      </c>
      <c r="D15" s="11">
        <v>28</v>
      </c>
      <c r="E15" s="11">
        <v>54</v>
      </c>
      <c r="F15" s="11"/>
      <c r="G15" s="11"/>
      <c r="H15" s="11"/>
      <c r="I15" s="11"/>
      <c r="J15" s="11">
        <v>3</v>
      </c>
      <c r="K15" s="11">
        <v>6</v>
      </c>
      <c r="L15" s="11">
        <v>4</v>
      </c>
      <c r="M15" s="11">
        <v>20</v>
      </c>
      <c r="N15" s="11">
        <f t="shared" si="0"/>
        <v>21</v>
      </c>
      <c r="O15" s="11">
        <f t="shared" si="1"/>
        <v>51</v>
      </c>
      <c r="P15" s="11">
        <f t="shared" si="2"/>
        <v>32</v>
      </c>
      <c r="Q15" s="11">
        <f t="shared" si="3"/>
        <v>74</v>
      </c>
      <c r="R15" s="11">
        <f t="shared" si="4"/>
        <v>3359</v>
      </c>
      <c r="S15" s="11">
        <f t="shared" si="5"/>
        <v>6389</v>
      </c>
      <c r="T15" s="11">
        <v>1990334</v>
      </c>
      <c r="U15" s="34">
        <v>109848</v>
      </c>
      <c r="V15" s="35">
        <f t="shared" si="6"/>
        <v>2100182</v>
      </c>
    </row>
    <row r="16" spans="1:22" ht="28.5" customHeight="1">
      <c r="A16" s="11" t="s">
        <v>47</v>
      </c>
      <c r="B16" s="11">
        <v>18</v>
      </c>
      <c r="C16" s="11">
        <v>41</v>
      </c>
      <c r="D16" s="11">
        <v>188</v>
      </c>
      <c r="E16" s="11">
        <v>233</v>
      </c>
      <c r="F16" s="11"/>
      <c r="G16" s="11"/>
      <c r="H16" s="11"/>
      <c r="I16" s="11"/>
      <c r="J16" s="11">
        <v>6</v>
      </c>
      <c r="K16" s="11">
        <v>17</v>
      </c>
      <c r="L16" s="11">
        <v>0</v>
      </c>
      <c r="M16" s="11">
        <v>2</v>
      </c>
      <c r="N16" s="11">
        <f t="shared" si="0"/>
        <v>24</v>
      </c>
      <c r="O16" s="11">
        <f t="shared" si="1"/>
        <v>58</v>
      </c>
      <c r="P16" s="11">
        <f t="shared" si="2"/>
        <v>188</v>
      </c>
      <c r="Q16" s="11">
        <f t="shared" si="3"/>
        <v>235</v>
      </c>
      <c r="R16" s="11">
        <f t="shared" si="4"/>
        <v>3195</v>
      </c>
      <c r="S16" s="11">
        <f t="shared" si="5"/>
        <v>6212</v>
      </c>
      <c r="T16" s="11">
        <v>1961588</v>
      </c>
      <c r="U16" s="36">
        <v>110644</v>
      </c>
      <c r="V16" s="35">
        <f t="shared" si="6"/>
        <v>2072232</v>
      </c>
    </row>
    <row r="17" spans="1:22" ht="28.5" customHeight="1">
      <c r="A17" s="11" t="s">
        <v>48</v>
      </c>
      <c r="B17" s="11">
        <v>15</v>
      </c>
      <c r="C17" s="11">
        <v>34</v>
      </c>
      <c r="D17" s="11">
        <v>24</v>
      </c>
      <c r="E17" s="11">
        <v>62</v>
      </c>
      <c r="F17" s="11">
        <v>142</v>
      </c>
      <c r="G17" s="11">
        <v>142</v>
      </c>
      <c r="H17" s="11">
        <v>1</v>
      </c>
      <c r="I17" s="11">
        <v>1</v>
      </c>
      <c r="J17" s="11">
        <v>3</v>
      </c>
      <c r="K17" s="11">
        <v>9</v>
      </c>
      <c r="L17" s="11">
        <v>11</v>
      </c>
      <c r="M17" s="11">
        <v>24</v>
      </c>
      <c r="N17" s="11">
        <f>B17+F17+J17</f>
        <v>160</v>
      </c>
      <c r="O17" s="11">
        <f>C17+G17+K17</f>
        <v>185</v>
      </c>
      <c r="P17" s="11">
        <f>D17+H17+L17</f>
        <v>36</v>
      </c>
      <c r="Q17" s="11">
        <f>E17+I17+M17</f>
        <v>87</v>
      </c>
      <c r="R17" s="11">
        <f t="shared" si="4"/>
        <v>3319</v>
      </c>
      <c r="S17" s="11">
        <f t="shared" si="5"/>
        <v>6310</v>
      </c>
      <c r="T17" s="37">
        <v>2004011</v>
      </c>
      <c r="U17" s="36">
        <v>114210</v>
      </c>
      <c r="V17" s="35">
        <f t="shared" si="6"/>
        <v>2118221</v>
      </c>
    </row>
    <row r="18" spans="1:22" ht="28.5" customHeight="1">
      <c r="A18" s="11" t="s">
        <v>49</v>
      </c>
      <c r="B18" s="11">
        <v>130</v>
      </c>
      <c r="C18" s="11">
        <v>313</v>
      </c>
      <c r="D18" s="11">
        <v>11</v>
      </c>
      <c r="E18" s="11">
        <v>19</v>
      </c>
      <c r="F18" s="11">
        <v>1</v>
      </c>
      <c r="G18" s="11">
        <v>1</v>
      </c>
      <c r="H18" s="11">
        <v>4</v>
      </c>
      <c r="I18" s="11">
        <v>4</v>
      </c>
      <c r="J18" s="11">
        <v>22</v>
      </c>
      <c r="K18" s="11">
        <v>64</v>
      </c>
      <c r="L18" s="11">
        <v>23</v>
      </c>
      <c r="M18" s="11">
        <v>54</v>
      </c>
      <c r="N18" s="11">
        <f>B18+F18+J18</f>
        <v>153</v>
      </c>
      <c r="O18" s="11">
        <f>C18+G18+K18</f>
        <v>378</v>
      </c>
      <c r="P18" s="11">
        <f>D18+H18+L18</f>
        <v>38</v>
      </c>
      <c r="Q18" s="11">
        <f>E18+I18+M18</f>
        <v>77</v>
      </c>
      <c r="R18" s="11">
        <f>R17+N18-P18</f>
        <v>3434</v>
      </c>
      <c r="S18" s="11">
        <f>S17+O18-Q18</f>
        <v>6611</v>
      </c>
      <c r="T18" s="11">
        <v>2235173</v>
      </c>
      <c r="U18" s="36">
        <v>111780</v>
      </c>
      <c r="V18" s="35">
        <f t="shared" si="6"/>
        <v>2346953</v>
      </c>
    </row>
    <row r="19" spans="1:22" ht="28.5" customHeight="1">
      <c r="A19" s="11" t="s">
        <v>7</v>
      </c>
      <c r="B19" s="19">
        <f aca="true" t="shared" si="7" ref="B19:I19">SUM(B7:B18)</f>
        <v>282</v>
      </c>
      <c r="C19" s="19">
        <f t="shared" si="7"/>
        <v>683</v>
      </c>
      <c r="D19" s="19">
        <f t="shared" si="7"/>
        <v>421</v>
      </c>
      <c r="E19" s="19">
        <f t="shared" si="7"/>
        <v>777</v>
      </c>
      <c r="F19" s="19">
        <f t="shared" si="7"/>
        <v>143</v>
      </c>
      <c r="G19" s="19">
        <f t="shared" si="7"/>
        <v>143</v>
      </c>
      <c r="H19" s="19">
        <f t="shared" si="7"/>
        <v>5</v>
      </c>
      <c r="I19" s="19">
        <f t="shared" si="7"/>
        <v>5</v>
      </c>
      <c r="J19" s="19">
        <f aca="true" t="shared" si="8" ref="J19:X19">SUM(J7:J18)</f>
        <v>65</v>
      </c>
      <c r="K19" s="19">
        <f t="shared" si="8"/>
        <v>182</v>
      </c>
      <c r="L19" s="19">
        <f t="shared" si="8"/>
        <v>107</v>
      </c>
      <c r="M19" s="19">
        <f t="shared" si="8"/>
        <v>286</v>
      </c>
      <c r="N19" s="19">
        <f t="shared" si="8"/>
        <v>490</v>
      </c>
      <c r="O19" s="19">
        <f t="shared" si="8"/>
        <v>1008</v>
      </c>
      <c r="P19" s="19">
        <f t="shared" si="8"/>
        <v>533</v>
      </c>
      <c r="Q19" s="19">
        <f t="shared" si="8"/>
        <v>1068</v>
      </c>
      <c r="R19" s="19">
        <f t="shared" si="8"/>
        <v>40783</v>
      </c>
      <c r="S19" s="19">
        <f t="shared" si="8"/>
        <v>78041</v>
      </c>
      <c r="T19" s="19">
        <f>SUM(T7:T18)</f>
        <v>24383874</v>
      </c>
      <c r="U19" s="36">
        <f>SUM(U7:U18)</f>
        <v>1345166</v>
      </c>
      <c r="V19" s="35">
        <f>SUM(V7:V18)</f>
        <v>25729040</v>
      </c>
    </row>
    <row r="20" spans="1:25" ht="14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4:5" ht="14.25">
      <c r="D21" s="31"/>
      <c r="E21" s="31"/>
    </row>
  </sheetData>
  <sheetProtection/>
  <mergeCells count="17"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  <mergeCell ref="A20:T20"/>
    <mergeCell ref="D21:E21"/>
    <mergeCell ref="A4:A6"/>
    <mergeCell ref="R4:V5"/>
    <mergeCell ref="A1:V2"/>
  </mergeCells>
  <printOptions/>
  <pageMargins left="0.12" right="0.12" top="0.75" bottom="0.75" header="0.3" footer="0.3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80" zoomScaleNormal="80" zoomScaleSheetLayoutView="100" workbookViewId="0" topLeftCell="A1">
      <selection activeCell="U15" sqref="U15"/>
    </sheetView>
  </sheetViews>
  <sheetFormatPr defaultColWidth="9.00390625" defaultRowHeight="14.25"/>
  <cols>
    <col min="1" max="1" width="7.375" style="0" customWidth="1"/>
    <col min="2" max="13" width="5.75390625" style="0" customWidth="1"/>
    <col min="14" max="15" width="7.25390625" style="0" customWidth="1"/>
    <col min="16" max="16" width="10.375" style="0" customWidth="1"/>
  </cols>
  <sheetData>
    <row r="1" spans="1:16" ht="14.2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3" t="s">
        <v>27</v>
      </c>
      <c r="B4" s="4" t="s">
        <v>28</v>
      </c>
      <c r="C4" s="5"/>
      <c r="D4" s="5"/>
      <c r="E4" s="6"/>
      <c r="F4" s="4" t="s">
        <v>30</v>
      </c>
      <c r="G4" s="5"/>
      <c r="H4" s="5"/>
      <c r="I4" s="6"/>
      <c r="J4" s="4" t="s">
        <v>8</v>
      </c>
      <c r="K4" s="5"/>
      <c r="L4" s="5"/>
      <c r="M4" s="6"/>
      <c r="N4" s="21" t="s">
        <v>51</v>
      </c>
      <c r="O4" s="22"/>
      <c r="P4" s="23"/>
    </row>
    <row r="5" spans="1:16" ht="18.75" customHeight="1">
      <c r="A5" s="7"/>
      <c r="B5" s="4" t="s">
        <v>9</v>
      </c>
      <c r="C5" s="6"/>
      <c r="D5" s="4" t="s">
        <v>10</v>
      </c>
      <c r="E5" s="6"/>
      <c r="F5" s="4" t="s">
        <v>9</v>
      </c>
      <c r="G5" s="6"/>
      <c r="H5" s="4" t="s">
        <v>10</v>
      </c>
      <c r="I5" s="6"/>
      <c r="J5" s="4" t="s">
        <v>9</v>
      </c>
      <c r="K5" s="6"/>
      <c r="L5" s="4" t="s">
        <v>10</v>
      </c>
      <c r="M5" s="6"/>
      <c r="N5" s="24"/>
      <c r="O5" s="25"/>
      <c r="P5" s="26"/>
    </row>
    <row r="6" spans="1:16" ht="15">
      <c r="A6" s="8"/>
      <c r="B6" s="9" t="s">
        <v>32</v>
      </c>
      <c r="C6" s="9" t="s">
        <v>14</v>
      </c>
      <c r="D6" s="9" t="s">
        <v>33</v>
      </c>
      <c r="E6" s="9" t="s">
        <v>14</v>
      </c>
      <c r="F6" s="9" t="s">
        <v>32</v>
      </c>
      <c r="G6" s="9" t="s">
        <v>14</v>
      </c>
      <c r="H6" s="9" t="s">
        <v>33</v>
      </c>
      <c r="I6" s="9" t="s">
        <v>14</v>
      </c>
      <c r="J6" s="9" t="s">
        <v>32</v>
      </c>
      <c r="K6" s="9" t="s">
        <v>14</v>
      </c>
      <c r="L6" s="9" t="s">
        <v>33</v>
      </c>
      <c r="M6" s="9" t="s">
        <v>14</v>
      </c>
      <c r="N6" s="9" t="s">
        <v>34</v>
      </c>
      <c r="O6" s="9" t="s">
        <v>14</v>
      </c>
      <c r="P6" s="9" t="s">
        <v>15</v>
      </c>
    </row>
    <row r="7" spans="1:16" ht="28.5" customHeight="1">
      <c r="A7" s="10" t="s">
        <v>38</v>
      </c>
      <c r="B7" s="11">
        <v>2</v>
      </c>
      <c r="C7" s="11">
        <v>8</v>
      </c>
      <c r="D7" s="11">
        <v>17</v>
      </c>
      <c r="E7" s="11">
        <v>47</v>
      </c>
      <c r="F7" s="11">
        <v>3</v>
      </c>
      <c r="G7" s="11">
        <v>8</v>
      </c>
      <c r="H7" s="11">
        <v>3</v>
      </c>
      <c r="I7" s="11">
        <v>13</v>
      </c>
      <c r="J7" s="11">
        <v>5</v>
      </c>
      <c r="K7" s="11">
        <v>16</v>
      </c>
      <c r="L7" s="11">
        <v>20</v>
      </c>
      <c r="M7" s="11">
        <v>60</v>
      </c>
      <c r="N7" s="11">
        <v>3462</v>
      </c>
      <c r="O7" s="11">
        <v>6627</v>
      </c>
      <c r="P7" s="11">
        <v>2139921</v>
      </c>
    </row>
    <row r="8" spans="1:16" ht="28.5" customHeight="1">
      <c r="A8" s="11" t="s">
        <v>39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v>3462</v>
      </c>
      <c r="O8" s="11">
        <v>6627</v>
      </c>
      <c r="P8" s="11">
        <v>2139921</v>
      </c>
    </row>
    <row r="9" spans="1:16" ht="28.5" customHeight="1">
      <c r="A9" s="11" t="s">
        <v>40</v>
      </c>
      <c r="B9" s="13">
        <v>30</v>
      </c>
      <c r="C9" s="13">
        <v>65</v>
      </c>
      <c r="D9" s="13">
        <v>27</v>
      </c>
      <c r="E9" s="13">
        <v>61</v>
      </c>
      <c r="F9" s="13">
        <v>9</v>
      </c>
      <c r="G9" s="13">
        <v>26</v>
      </c>
      <c r="H9" s="13">
        <v>9</v>
      </c>
      <c r="I9" s="13">
        <v>26</v>
      </c>
      <c r="J9" s="11">
        <v>39</v>
      </c>
      <c r="K9" s="11">
        <v>91</v>
      </c>
      <c r="L9" s="11">
        <v>36</v>
      </c>
      <c r="M9" s="11">
        <v>87</v>
      </c>
      <c r="N9" s="11">
        <v>3465</v>
      </c>
      <c r="O9" s="11">
        <v>6631</v>
      </c>
      <c r="P9" s="11">
        <v>2148165</v>
      </c>
    </row>
    <row r="10" spans="1:16" ht="28.5" customHeight="1">
      <c r="A10" s="14" t="s">
        <v>52</v>
      </c>
      <c r="B10" s="15">
        <f>SUM(B7:B9)</f>
        <v>32</v>
      </c>
      <c r="C10" s="15">
        <f aca="true" t="shared" si="0" ref="C10:T10">SUM(C7:C9)</f>
        <v>73</v>
      </c>
      <c r="D10" s="15">
        <f t="shared" si="0"/>
        <v>44</v>
      </c>
      <c r="E10" s="15">
        <f t="shared" si="0"/>
        <v>108</v>
      </c>
      <c r="F10" s="15">
        <f t="shared" si="0"/>
        <v>12</v>
      </c>
      <c r="G10" s="15">
        <f t="shared" si="0"/>
        <v>34</v>
      </c>
      <c r="H10" s="15">
        <f t="shared" si="0"/>
        <v>12</v>
      </c>
      <c r="I10" s="15">
        <f t="shared" si="0"/>
        <v>39</v>
      </c>
      <c r="J10" s="15">
        <f t="shared" si="0"/>
        <v>44</v>
      </c>
      <c r="K10" s="15">
        <f t="shared" si="0"/>
        <v>107</v>
      </c>
      <c r="L10" s="15">
        <f t="shared" si="0"/>
        <v>56</v>
      </c>
      <c r="M10" s="15">
        <f t="shared" si="0"/>
        <v>147</v>
      </c>
      <c r="N10" s="15">
        <f t="shared" si="0"/>
        <v>10389</v>
      </c>
      <c r="O10" s="15">
        <f t="shared" si="0"/>
        <v>19885</v>
      </c>
      <c r="P10" s="15">
        <f t="shared" si="0"/>
        <v>6428007</v>
      </c>
    </row>
    <row r="11" spans="1:16" ht="28.5" customHeight="1">
      <c r="A11" s="10" t="s">
        <v>41</v>
      </c>
      <c r="B11" s="13">
        <v>5</v>
      </c>
      <c r="C11" s="13">
        <v>18</v>
      </c>
      <c r="D11" s="13">
        <v>16</v>
      </c>
      <c r="E11" s="13">
        <v>41</v>
      </c>
      <c r="F11" s="13">
        <v>4</v>
      </c>
      <c r="G11" s="13">
        <v>16</v>
      </c>
      <c r="H11" s="13">
        <v>8</v>
      </c>
      <c r="I11" s="13">
        <v>28</v>
      </c>
      <c r="J11" s="11">
        <v>9</v>
      </c>
      <c r="K11" s="11">
        <v>34</v>
      </c>
      <c r="L11" s="11">
        <v>24</v>
      </c>
      <c r="M11" s="11">
        <v>69</v>
      </c>
      <c r="N11" s="11">
        <v>3450</v>
      </c>
      <c r="O11" s="11">
        <v>6596</v>
      </c>
      <c r="P11" s="11">
        <v>2141312</v>
      </c>
    </row>
    <row r="12" spans="1:16" ht="28.5" customHeight="1">
      <c r="A12" s="10" t="s">
        <v>42</v>
      </c>
      <c r="B12" s="13">
        <v>20</v>
      </c>
      <c r="C12" s="13">
        <v>43</v>
      </c>
      <c r="D12" s="13">
        <v>26</v>
      </c>
      <c r="E12" s="13">
        <v>46</v>
      </c>
      <c r="F12" s="13">
        <v>7</v>
      </c>
      <c r="G12" s="13">
        <v>16</v>
      </c>
      <c r="H12" s="13">
        <v>13</v>
      </c>
      <c r="I12" s="13">
        <v>31</v>
      </c>
      <c r="J12" s="12">
        <f>B12+F12</f>
        <v>27</v>
      </c>
      <c r="K12" s="12">
        <f>C12+G12</f>
        <v>59</v>
      </c>
      <c r="L12" s="12">
        <f>D12+H12</f>
        <v>39</v>
      </c>
      <c r="M12" s="12">
        <f>E12+I12</f>
        <v>77</v>
      </c>
      <c r="N12" s="11">
        <f>N11+J12-L12</f>
        <v>3438</v>
      </c>
      <c r="O12" s="11">
        <f>O11+K12-M12</f>
        <v>6578</v>
      </c>
      <c r="P12" s="11">
        <v>2134281</v>
      </c>
    </row>
    <row r="13" spans="1:16" ht="28.5" customHeight="1">
      <c r="A13" s="10" t="s">
        <v>43</v>
      </c>
      <c r="B13" s="13">
        <v>15</v>
      </c>
      <c r="C13" s="13">
        <v>40</v>
      </c>
      <c r="D13" s="13">
        <v>11</v>
      </c>
      <c r="E13" s="13">
        <v>29</v>
      </c>
      <c r="F13" s="13">
        <v>2</v>
      </c>
      <c r="G13" s="13">
        <v>5</v>
      </c>
      <c r="H13" s="13">
        <v>17</v>
      </c>
      <c r="I13" s="13">
        <v>41</v>
      </c>
      <c r="J13" s="11">
        <v>17</v>
      </c>
      <c r="K13" s="11">
        <v>45</v>
      </c>
      <c r="L13" s="11">
        <v>28</v>
      </c>
      <c r="M13" s="11">
        <v>70</v>
      </c>
      <c r="N13" s="11">
        <v>3427</v>
      </c>
      <c r="O13" s="11">
        <v>6553</v>
      </c>
      <c r="P13" s="11">
        <v>2143970</v>
      </c>
    </row>
    <row r="14" spans="1:16" ht="28.5" customHeight="1">
      <c r="A14" s="16" t="s">
        <v>53</v>
      </c>
      <c r="B14" s="15">
        <f>SUM(B11:B13)</f>
        <v>40</v>
      </c>
      <c r="C14" s="15">
        <f aca="true" t="shared" si="1" ref="C14:T14">SUM(C11:C13)</f>
        <v>101</v>
      </c>
      <c r="D14" s="15">
        <f t="shared" si="1"/>
        <v>53</v>
      </c>
      <c r="E14" s="15">
        <f t="shared" si="1"/>
        <v>116</v>
      </c>
      <c r="F14" s="15">
        <f t="shared" si="1"/>
        <v>13</v>
      </c>
      <c r="G14" s="15">
        <f t="shared" si="1"/>
        <v>37</v>
      </c>
      <c r="H14" s="15">
        <f t="shared" si="1"/>
        <v>38</v>
      </c>
      <c r="I14" s="15">
        <f t="shared" si="1"/>
        <v>100</v>
      </c>
      <c r="J14" s="15">
        <f t="shared" si="1"/>
        <v>53</v>
      </c>
      <c r="K14" s="15">
        <f t="shared" si="1"/>
        <v>138</v>
      </c>
      <c r="L14" s="15">
        <f t="shared" si="1"/>
        <v>91</v>
      </c>
      <c r="M14" s="15">
        <f t="shared" si="1"/>
        <v>216</v>
      </c>
      <c r="N14" s="15">
        <f t="shared" si="1"/>
        <v>10315</v>
      </c>
      <c r="O14" s="15">
        <f t="shared" si="1"/>
        <v>19727</v>
      </c>
      <c r="P14" s="15">
        <f t="shared" si="1"/>
        <v>6419563</v>
      </c>
    </row>
    <row r="15" spans="1:16" ht="28.5" customHeight="1">
      <c r="A15" s="16" t="s">
        <v>54</v>
      </c>
      <c r="B15" s="15">
        <f>B10+B14</f>
        <v>72</v>
      </c>
      <c r="C15" s="15">
        <f aca="true" t="shared" si="2" ref="C15:P15">C10+C14</f>
        <v>174</v>
      </c>
      <c r="D15" s="15">
        <f t="shared" si="2"/>
        <v>97</v>
      </c>
      <c r="E15" s="15">
        <f t="shared" si="2"/>
        <v>224</v>
      </c>
      <c r="F15" s="15">
        <f t="shared" si="2"/>
        <v>25</v>
      </c>
      <c r="G15" s="15">
        <f t="shared" si="2"/>
        <v>71</v>
      </c>
      <c r="H15" s="15">
        <f t="shared" si="2"/>
        <v>50</v>
      </c>
      <c r="I15" s="15">
        <f t="shared" si="2"/>
        <v>139</v>
      </c>
      <c r="J15" s="15">
        <f t="shared" si="2"/>
        <v>97</v>
      </c>
      <c r="K15" s="15">
        <f t="shared" si="2"/>
        <v>245</v>
      </c>
      <c r="L15" s="15">
        <f t="shared" si="2"/>
        <v>147</v>
      </c>
      <c r="M15" s="15">
        <f t="shared" si="2"/>
        <v>363</v>
      </c>
      <c r="N15" s="15">
        <f t="shared" si="2"/>
        <v>20704</v>
      </c>
      <c r="O15" s="15">
        <f t="shared" si="2"/>
        <v>39612</v>
      </c>
      <c r="P15" s="15">
        <f t="shared" si="2"/>
        <v>12847570</v>
      </c>
    </row>
    <row r="16" spans="1:16" ht="28.5" customHeight="1">
      <c r="A16" s="10" t="s">
        <v>44</v>
      </c>
      <c r="B16" s="13">
        <v>13</v>
      </c>
      <c r="C16" s="13">
        <v>37</v>
      </c>
      <c r="D16" s="13">
        <v>23</v>
      </c>
      <c r="E16" s="13">
        <v>64</v>
      </c>
      <c r="F16" s="13">
        <v>0</v>
      </c>
      <c r="G16" s="13">
        <v>0</v>
      </c>
      <c r="H16" s="13">
        <v>15</v>
      </c>
      <c r="I16" s="13">
        <v>31</v>
      </c>
      <c r="J16" s="11">
        <v>13</v>
      </c>
      <c r="K16" s="11">
        <v>37</v>
      </c>
      <c r="L16" s="11">
        <v>38</v>
      </c>
      <c r="M16" s="11">
        <v>95</v>
      </c>
      <c r="N16" s="11">
        <v>3402</v>
      </c>
      <c r="O16" s="11">
        <v>6495</v>
      </c>
      <c r="P16" s="11">
        <v>2145469</v>
      </c>
    </row>
    <row r="17" spans="1:16" ht="28.5" customHeight="1">
      <c r="A17" s="10" t="s">
        <v>45</v>
      </c>
      <c r="B17" s="11">
        <v>16</v>
      </c>
      <c r="C17" s="11">
        <v>39</v>
      </c>
      <c r="D17" s="11">
        <v>50</v>
      </c>
      <c r="E17" s="11">
        <v>121</v>
      </c>
      <c r="F17" s="11">
        <v>6</v>
      </c>
      <c r="G17" s="11">
        <v>15</v>
      </c>
      <c r="H17" s="11">
        <v>4</v>
      </c>
      <c r="I17" s="11">
        <v>16</v>
      </c>
      <c r="J17" s="11">
        <v>22</v>
      </c>
      <c r="K17" s="11">
        <v>54</v>
      </c>
      <c r="L17" s="11">
        <v>54</v>
      </c>
      <c r="M17" s="11">
        <v>137</v>
      </c>
      <c r="N17" s="11">
        <v>3370</v>
      </c>
      <c r="O17" s="11">
        <v>6412</v>
      </c>
      <c r="P17" s="11">
        <v>2098413</v>
      </c>
    </row>
    <row r="18" spans="1:16" ht="28.5" customHeight="1">
      <c r="A18" s="11" t="s">
        <v>46</v>
      </c>
      <c r="B18" s="12">
        <v>18</v>
      </c>
      <c r="C18" s="12">
        <v>45</v>
      </c>
      <c r="D18" s="12">
        <v>28</v>
      </c>
      <c r="E18" s="12">
        <v>54</v>
      </c>
      <c r="F18" s="12">
        <v>3</v>
      </c>
      <c r="G18" s="12">
        <v>6</v>
      </c>
      <c r="H18" s="12">
        <v>4</v>
      </c>
      <c r="I18" s="12">
        <v>20</v>
      </c>
      <c r="J18" s="11">
        <v>21</v>
      </c>
      <c r="K18" s="11">
        <v>51</v>
      </c>
      <c r="L18" s="11">
        <v>32</v>
      </c>
      <c r="M18" s="11">
        <v>74</v>
      </c>
      <c r="N18" s="11">
        <v>3359</v>
      </c>
      <c r="O18" s="11">
        <v>6389</v>
      </c>
      <c r="P18" s="11">
        <v>2100182</v>
      </c>
    </row>
    <row r="19" spans="1:16" ht="28.5" customHeight="1">
      <c r="A19" s="17" t="s">
        <v>55</v>
      </c>
      <c r="B19" s="18">
        <f>SUM(B16:B18)</f>
        <v>47</v>
      </c>
      <c r="C19" s="18">
        <f aca="true" t="shared" si="3" ref="C19:T19">SUM(C16:C18)</f>
        <v>121</v>
      </c>
      <c r="D19" s="18">
        <f t="shared" si="3"/>
        <v>101</v>
      </c>
      <c r="E19" s="18">
        <f t="shared" si="3"/>
        <v>239</v>
      </c>
      <c r="F19" s="18">
        <f t="shared" si="3"/>
        <v>9</v>
      </c>
      <c r="G19" s="18">
        <f t="shared" si="3"/>
        <v>21</v>
      </c>
      <c r="H19" s="18">
        <f t="shared" si="3"/>
        <v>23</v>
      </c>
      <c r="I19" s="18">
        <f t="shared" si="3"/>
        <v>67</v>
      </c>
      <c r="J19" s="18">
        <f t="shared" si="3"/>
        <v>56</v>
      </c>
      <c r="K19" s="18">
        <f t="shared" si="3"/>
        <v>142</v>
      </c>
      <c r="L19" s="18">
        <f t="shared" si="3"/>
        <v>124</v>
      </c>
      <c r="M19" s="18">
        <f t="shared" si="3"/>
        <v>306</v>
      </c>
      <c r="N19" s="18">
        <f t="shared" si="3"/>
        <v>10131</v>
      </c>
      <c r="O19" s="18">
        <f t="shared" si="3"/>
        <v>19296</v>
      </c>
      <c r="P19" s="18">
        <f t="shared" si="3"/>
        <v>6344064</v>
      </c>
    </row>
    <row r="20" spans="1:16" ht="28.5" customHeight="1">
      <c r="A20" s="11" t="s">
        <v>47</v>
      </c>
      <c r="B20" s="11">
        <v>18</v>
      </c>
      <c r="C20" s="11">
        <v>41</v>
      </c>
      <c r="D20" s="11">
        <v>188</v>
      </c>
      <c r="E20" s="11">
        <v>233</v>
      </c>
      <c r="F20" s="11">
        <v>6</v>
      </c>
      <c r="G20" s="11">
        <v>17</v>
      </c>
      <c r="H20" s="11">
        <v>0</v>
      </c>
      <c r="I20" s="11">
        <v>2</v>
      </c>
      <c r="J20" s="12">
        <v>24</v>
      </c>
      <c r="K20" s="12">
        <v>58</v>
      </c>
      <c r="L20" s="12">
        <v>188</v>
      </c>
      <c r="M20" s="12">
        <v>235</v>
      </c>
      <c r="N20" s="11">
        <v>3195</v>
      </c>
      <c r="O20" s="11">
        <v>6212</v>
      </c>
      <c r="P20" s="11">
        <v>1961588</v>
      </c>
    </row>
    <row r="21" spans="1:16" ht="28.5" customHeight="1">
      <c r="A21" s="11" t="s">
        <v>48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8.5" customHeight="1">
      <c r="A22" s="1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8.5" customHeight="1">
      <c r="A23" s="17" t="s">
        <v>56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28.5" customHeight="1">
      <c r="A24" s="11" t="s">
        <v>7</v>
      </c>
      <c r="B24" s="19">
        <f>B7+B8+B9+B11+B12+B13</f>
        <v>72</v>
      </c>
      <c r="C24" s="19">
        <f aca="true" t="shared" si="4" ref="C24:T24">C7+C8+C9+C11+C12+C13</f>
        <v>174</v>
      </c>
      <c r="D24" s="19">
        <f t="shared" si="4"/>
        <v>97</v>
      </c>
      <c r="E24" s="19">
        <f t="shared" si="4"/>
        <v>224</v>
      </c>
      <c r="F24" s="19">
        <f t="shared" si="4"/>
        <v>25</v>
      </c>
      <c r="G24" s="19">
        <f t="shared" si="4"/>
        <v>71</v>
      </c>
      <c r="H24" s="19">
        <f t="shared" si="4"/>
        <v>50</v>
      </c>
      <c r="I24" s="19">
        <f t="shared" si="4"/>
        <v>139</v>
      </c>
      <c r="J24" s="19">
        <f t="shared" si="4"/>
        <v>97</v>
      </c>
      <c r="K24" s="19">
        <f t="shared" si="4"/>
        <v>245</v>
      </c>
      <c r="L24" s="19">
        <f t="shared" si="4"/>
        <v>147</v>
      </c>
      <c r="M24" s="19">
        <f t="shared" si="4"/>
        <v>363</v>
      </c>
      <c r="N24" s="19">
        <f t="shared" si="4"/>
        <v>20704</v>
      </c>
      <c r="O24" s="19">
        <f t="shared" si="4"/>
        <v>39612</v>
      </c>
      <c r="P24" s="19">
        <f>P7+P8+P9+P11+P12+P13+P16+P17+P18+P20+P21+P22</f>
        <v>21153222</v>
      </c>
    </row>
    <row r="25" ht="14.25">
      <c r="A25" s="20"/>
    </row>
  </sheetData>
  <sheetProtection/>
  <mergeCells count="12"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6"/>
    <mergeCell ref="A1:P2"/>
    <mergeCell ref="N4:P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2017-03-06T06:33:03Z</cp:lastPrinted>
  <dcterms:created xsi:type="dcterms:W3CDTF">2011-05-23T00:11:28Z</dcterms:created>
  <dcterms:modified xsi:type="dcterms:W3CDTF">2018-12-21T13:30:17Z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